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olivi\Documents\GDSAIF\2025\"/>
    </mc:Choice>
  </mc:AlternateContent>
  <bookViews>
    <workbookView xWindow="0" yWindow="0" windowWidth="19368" windowHeight="10110"/>
  </bookViews>
  <sheets>
    <sheet name="Adhésion GDSAIF 2025" sheetId="1" r:id="rId1"/>
    <sheet name="Feuil2" sheetId="2" r:id="rId2"/>
    <sheet name="Feuil1" sheetId="3" r:id="rId3"/>
  </sheets>
  <definedNames>
    <definedName name="Syndicat">Feuil2!$A$3:$A$7</definedName>
    <definedName name="_xlnm.Print_Area" localSheetId="0">'Adhésion GDSAIF 2025'!$A$1:$H$76</definedName>
  </definedNames>
  <calcPr calcId="152511"/>
</workbook>
</file>

<file path=xl/calcChain.xml><?xml version="1.0" encoding="utf-8"?>
<calcChain xmlns="http://schemas.openxmlformats.org/spreadsheetml/2006/main">
  <c r="G14" i="1" l="1"/>
  <c r="B14" i="1"/>
  <c r="F40" i="1" l="1"/>
  <c r="F73" i="1" l="1"/>
  <c r="C73" i="1"/>
  <c r="C72" i="1"/>
  <c r="C71" i="1"/>
  <c r="H60" i="1"/>
  <c r="C41" i="1"/>
  <c r="H27" i="1"/>
  <c r="G24" i="1"/>
  <c r="G23" i="1"/>
  <c r="G22" i="1"/>
  <c r="G21" i="1"/>
  <c r="G20" i="1"/>
  <c r="G19" i="1"/>
  <c r="G18" i="1"/>
  <c r="H14" i="1"/>
  <c r="H11" i="1"/>
  <c r="G11" i="1"/>
  <c r="G25" i="1" l="1"/>
  <c r="H25" i="1" s="1"/>
  <c r="H29" i="1" s="1"/>
</calcChain>
</file>

<file path=xl/sharedStrings.xml><?xml version="1.0" encoding="utf-8"?>
<sst xmlns="http://schemas.openxmlformats.org/spreadsheetml/2006/main" count="136" uniqueCount="122">
  <si>
    <t>Emplacement des ruchers   (si plus de 5 ruchers utiliser la feuille 3)</t>
  </si>
  <si>
    <t>Adresse / lieu dit</t>
  </si>
  <si>
    <t>Code  Postal</t>
  </si>
  <si>
    <t>Ville</t>
  </si>
  <si>
    <t>Nb ruche (s)</t>
  </si>
  <si>
    <t>Total Ruches</t>
  </si>
  <si>
    <t>Traitement</t>
  </si>
  <si>
    <t>Conditionnement</t>
  </si>
  <si>
    <t>Qte</t>
  </si>
  <si>
    <t>Total</t>
  </si>
  <si>
    <t>APIVAR</t>
  </si>
  <si>
    <t>Sachet de 10 lanières pour 5 ruches </t>
  </si>
  <si>
    <t>APILIFEVAR</t>
  </si>
  <si>
    <r>
      <t xml:space="preserve">Commande à retirer à : </t>
    </r>
    <r>
      <rPr>
        <b/>
        <i/>
        <sz val="9"/>
        <color indexed="8"/>
        <rFont val="Arial"/>
        <family val="2"/>
      </rPr>
      <t/>
    </r>
  </si>
  <si>
    <t>D’enlever ma commande.</t>
  </si>
  <si>
    <t>SIARP</t>
  </si>
  <si>
    <t>AAVO</t>
  </si>
  <si>
    <t>SAVO</t>
  </si>
  <si>
    <t>Syndicat</t>
  </si>
  <si>
    <t>Goutte d'or</t>
  </si>
  <si>
    <t>Nombre de Ruchers :</t>
  </si>
  <si>
    <t>Nombre de Ruches :</t>
  </si>
  <si>
    <t>Date ………………</t>
  </si>
  <si>
    <t>Adresse :</t>
  </si>
  <si>
    <t>NOM-Prénom :</t>
  </si>
  <si>
    <t>Ville :</t>
  </si>
  <si>
    <t>E-mail :</t>
  </si>
  <si>
    <t>cccccc</t>
  </si>
  <si>
    <t>bbbbb</t>
  </si>
  <si>
    <t>Abt ?</t>
  </si>
  <si>
    <r>
      <t>Partie à remplir par l’adhérent</t>
    </r>
    <r>
      <rPr>
        <i/>
        <sz val="16"/>
        <color indexed="8"/>
        <rFont val="Arial"/>
        <family val="2"/>
      </rPr>
      <t xml:space="preserve"> :</t>
    </r>
  </si>
  <si>
    <t>Code Postal :</t>
  </si>
  <si>
    <t>PROCURATION POUR RETIRER LES TRAITEMENTS</t>
  </si>
  <si>
    <t xml:space="preserve">Immatriculation rucher 
(N°API) </t>
  </si>
  <si>
    <t>Nombre de ruches :</t>
  </si>
  <si>
    <t>Mr/Mme :</t>
  </si>
  <si>
    <t>Fait à :</t>
  </si>
  <si>
    <t>Signature :</t>
  </si>
  <si>
    <t>Habitant à :</t>
  </si>
  <si>
    <t>……………………………………………………………..</t>
  </si>
  <si>
    <t>…………………………………………………………….</t>
  </si>
  <si>
    <t>Syndic /association :</t>
  </si>
  <si>
    <t>Emplacement des ruchers</t>
  </si>
  <si>
    <t>Coordonnées</t>
  </si>
  <si>
    <t>Commande de produits de traitements de lutte contre la varroose</t>
  </si>
  <si>
    <t>N°Portable</t>
  </si>
  <si>
    <t>Je souhaite une facture</t>
  </si>
  <si>
    <t>+</t>
  </si>
  <si>
    <t>=</t>
  </si>
  <si>
    <t>Société :</t>
  </si>
  <si>
    <t>OUI</t>
  </si>
  <si>
    <t>NON</t>
  </si>
  <si>
    <t>Faîtes un choix</t>
  </si>
  <si>
    <t>DON pour le GDSAIF ( FACULTATIF )</t>
  </si>
  <si>
    <t>Total Traitements :</t>
  </si>
  <si>
    <t>Si AUTRE, 
préciser son nom :</t>
  </si>
  <si>
    <t>Si OUI, Montant du Don :</t>
  </si>
  <si>
    <t>Chèque n° :</t>
  </si>
  <si>
    <t>Banque :</t>
  </si>
  <si>
    <t>OUI / NON</t>
  </si>
  <si>
    <t>Imprimer le bon de commande et 
l'envoyer accompagné du règlement à l'adresse ci-contre :</t>
  </si>
  <si>
    <t>Le :</t>
  </si>
  <si>
    <t>N° Fixe</t>
  </si>
  <si>
    <t>Allianz Banque</t>
  </si>
  <si>
    <t>AXA Banque</t>
  </si>
  <si>
    <t>Banque Casino</t>
  </si>
  <si>
    <t>Banque Fédérale Mutualiste</t>
  </si>
  <si>
    <t>Barclays</t>
  </si>
  <si>
    <t>BNP Paribas</t>
  </si>
  <si>
    <t>Caisse d’Epargne</t>
  </si>
  <si>
    <t>CIC</t>
  </si>
  <si>
    <t>Crédit du nord</t>
  </si>
  <si>
    <t>HSBC</t>
  </si>
  <si>
    <t>La Banque Postale</t>
  </si>
  <si>
    <t>La Nef (coopérative financière)</t>
  </si>
  <si>
    <t>LCL</t>
  </si>
  <si>
    <t>Société Générale</t>
  </si>
  <si>
    <t>Banque populaire</t>
  </si>
  <si>
    <t>Orange Banque</t>
  </si>
  <si>
    <t>Hello Bank</t>
  </si>
  <si>
    <t>ING Direct</t>
  </si>
  <si>
    <t>Boursorama Banque</t>
  </si>
  <si>
    <t>Fortunéo</t>
  </si>
  <si>
    <t>B for Bank</t>
  </si>
  <si>
    <t>Crédit Agricole</t>
  </si>
  <si>
    <t>Crédit Mutuel</t>
  </si>
  <si>
    <t>Signature de l’adhérent :</t>
  </si>
  <si>
    <t>Numéro d'apiculteur (NAPI):</t>
  </si>
  <si>
    <t>Syndicat/Association:</t>
  </si>
  <si>
    <t>Découper la procuration selon les pointillés</t>
  </si>
  <si>
    <t>Indépendant</t>
  </si>
  <si>
    <r>
      <t xml:space="preserve">Abonnement à la revue de la FNSOAD - </t>
    </r>
    <r>
      <rPr>
        <b/>
        <u/>
        <sz val="16"/>
        <color theme="1"/>
        <rFont val="Arial"/>
        <family val="2"/>
      </rPr>
      <t>La Santé de l'Abeille</t>
    </r>
  </si>
  <si>
    <t>Donne procuration à Mr/Mme</t>
  </si>
  <si>
    <t>1l pour 30 ruches</t>
  </si>
  <si>
    <t>TOTAL  TTC :</t>
  </si>
  <si>
    <r>
      <t xml:space="preserve">OXYBEE 1l </t>
    </r>
    <r>
      <rPr>
        <b/>
        <sz val="10"/>
        <color rgb="FF000000"/>
        <rFont val="Arial"/>
        <family val="2"/>
      </rPr>
      <t>(acide oxalique)</t>
    </r>
  </si>
  <si>
    <t>Choisir</t>
  </si>
  <si>
    <t>Hubert Nanta / h.nanta@free.fr 
3, rue de Savoie
78310 MAUREPAS</t>
  </si>
  <si>
    <t>Michel Amé / mam95520@gmail.com
20 Allée Henri Matisse
95520 OSNY</t>
  </si>
  <si>
    <t>Gilbert BLANQUART / nonosbg@bbox.fr
28 Rue De La Vieille France
95840 BETHEMONT-LA-FORET</t>
  </si>
  <si>
    <r>
      <t xml:space="preserve">VARROMED, 555 ml  </t>
    </r>
    <r>
      <rPr>
        <b/>
        <sz val="10"/>
        <color rgb="FF000000"/>
        <rFont val="Arial"/>
        <family val="2"/>
      </rPr>
      <t>(AF+AO)</t>
    </r>
  </si>
  <si>
    <t>1 flacon pour 10 à 20 ruches</t>
  </si>
  <si>
    <r>
      <t xml:space="preserve">Règlement, par chèque à l'ordre du "GDSAIF" ou
 virement vers </t>
    </r>
    <r>
      <rPr>
        <b/>
        <sz val="16"/>
        <color rgb="FFFF0000"/>
        <rFont val="Arial"/>
        <family val="2"/>
      </rPr>
      <t>IBAN FR76 1820 6002 4265 0053 6734 926</t>
    </r>
    <r>
      <rPr>
        <b/>
        <sz val="16"/>
        <color theme="1"/>
        <rFont val="Arial"/>
        <family val="2"/>
      </rPr>
      <t xml:space="preserve"> pour un montant de : </t>
    </r>
  </si>
  <si>
    <t>Cotisation au GDSAIF</t>
  </si>
  <si>
    <t>Alain Prolonge aprolonge@free.fr
34 rue Jacques Lambert
95800 COURDIMANCHE</t>
  </si>
  <si>
    <r>
      <t xml:space="preserve">1 Sachet de 2 plaquettes </t>
    </r>
    <r>
      <rPr>
        <b/>
        <sz val="16"/>
        <color theme="1"/>
        <rFont val="Arial"/>
        <family val="2"/>
      </rPr>
      <t xml:space="preserve"> 
(commander 2 sachets pour 1 ruche)</t>
    </r>
  </si>
  <si>
    <t>BAYVAROL</t>
  </si>
  <si>
    <r>
      <t xml:space="preserve">VARROXAL 200g  </t>
    </r>
    <r>
      <rPr>
        <b/>
        <sz val="10"/>
        <color rgb="FF000000"/>
        <rFont val="Arial"/>
        <family val="2"/>
      </rPr>
      <t>(acide oxalique)</t>
    </r>
  </si>
  <si>
    <r>
      <t xml:space="preserve">VARROXAL 75g  </t>
    </r>
    <r>
      <rPr>
        <b/>
        <sz val="10"/>
        <color rgb="FF000000"/>
        <rFont val="Arial"/>
        <family val="2"/>
      </rPr>
      <t>(acide oxalique)</t>
    </r>
  </si>
  <si>
    <t>Pas de distribution en dehors de ces deux dates. Si vous n'êtes pas disponible à cette date, pensez à donner procuration.</t>
  </si>
  <si>
    <t>Fort du Trou d'Enfer - Chemin du Trou d'enfer (D7) 78160 Marly-le-Roi</t>
  </si>
  <si>
    <r>
      <t xml:space="preserve">Par Procuration : </t>
    </r>
    <r>
      <rPr>
        <b/>
        <sz val="16"/>
        <color indexed="10"/>
        <rFont val="Calibri"/>
        <family val="2"/>
      </rPr>
      <t>Remplir la procuration suivante et la découper pour la présenter le jour de la distribution</t>
    </r>
  </si>
  <si>
    <t>En remplissant ce formulaire, vous adhérez au Plan Sanitaire d’Elevage du GDSAIF et vous acceptez qu’une visite sanitaire soit effectuée dans votre rucher. De plus, vous  acceptez que le GDSAIF mémorise vos données personnelles collectées et vous autorisez le GDSAIF à communiquer occasionnellement avec vous s'il le juge nécessaire afin de vous apporter les informations qu'il jugera utile, via les coordonnées collectées dans le formulaire. Afin de protéger la confidentialité de vos données personnelles, le GDSAIF s'engage à sécuriser, à ne pas divulguer, à ne pas transmettre ni partager vos données personnelles avec d'autres entités, entreprises ou organismes, quels qu'ils soient, conformément au Règlement Général de Protection des Données n° 2016/679 sur la protection des données personnelles et à notre politique de gestion des données. Vous disposez d'un droit de rectification en vous adressant à eticalais@yahoo.com.</t>
  </si>
  <si>
    <t>Prix net unitaire</t>
  </si>
  <si>
    <t>traitement de 25 à 35 ruches</t>
  </si>
  <si>
    <t>traitement de 70 à 100 ruches</t>
  </si>
  <si>
    <t>5 sachets de 4 lanières pour 5 ruches</t>
  </si>
  <si>
    <r>
      <t xml:space="preserve">Bulletin d'adhésion au GDSAIF et Bon de commande des traitements de lutte contre la varoose </t>
    </r>
    <r>
      <rPr>
        <b/>
        <sz val="20"/>
        <color rgb="FFFF0000"/>
        <rFont val="Calibri"/>
        <family val="2"/>
        <scheme val="minor"/>
      </rPr>
      <t>- A renvoyer avant le 15/02/2025</t>
    </r>
  </si>
  <si>
    <r>
      <rPr>
        <b/>
        <i/>
        <sz val="14"/>
        <rFont val="Arial"/>
        <family val="2"/>
      </rPr>
      <t>Attention! Tous les traitements non retirés au 31 Décembre 2025</t>
    </r>
    <r>
      <rPr>
        <b/>
        <i/>
        <sz val="14"/>
        <color rgb="FFFF0000"/>
        <rFont val="Arial"/>
        <family val="2"/>
      </rPr>
      <t xml:space="preserve"> seront considérés comme don au GDSAIF.</t>
    </r>
  </si>
  <si>
    <t>AG GDSAIF 4 rue des charmes à Trappes 78190</t>
  </si>
  <si>
    <t>le samedi 15 mars 2025(de 9 à 15h)</t>
  </si>
  <si>
    <t xml:space="preserve">Le samedi 21 juin 2025 (de 9h00 à 12h00) :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</si>
</sst>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0\ &quot;€&quot;;[Red]\-#,##0\ &quot;€&quot;"/>
    <numFmt numFmtId="8" formatCode="#,##0.00\ &quot;€&quot;;[Red]\-#,##0.00\ &quot;€&quot;"/>
    <numFmt numFmtId="44" formatCode="_-* #,##0.00\ &quot;€&quot;_-;\-* #,##0.00\ &quot;€&quot;_-;_-* &quot;-&quot;??\ &quot;€&quot;_-;_-@_-"/>
    <numFmt numFmtId="164" formatCode="0#&quot; &quot;##&quot; &quot;##&quot; &quot;##&quot; &quot;##"/>
  </numFmts>
  <fonts count="50" x14ac:knownFonts="1">
    <font>
      <sz val="11"/>
      <color theme="1"/>
      <name val="Calibri"/>
      <family val="2"/>
      <scheme val="minor"/>
    </font>
    <font>
      <b/>
      <i/>
      <sz val="9"/>
      <color indexed="8"/>
      <name val="Arial"/>
      <family val="2"/>
    </font>
    <font>
      <i/>
      <sz val="16"/>
      <color indexed="8"/>
      <name val="Arial"/>
      <family val="2"/>
    </font>
    <font>
      <i/>
      <sz val="16"/>
      <name val="Arial"/>
      <family val="2"/>
    </font>
    <font>
      <sz val="11"/>
      <color theme="1"/>
      <name val="Calibri"/>
      <family val="2"/>
      <scheme val="minor"/>
    </font>
    <font>
      <sz val="11"/>
      <color rgb="FFFF0000"/>
      <name val="Calibri"/>
      <family val="2"/>
      <scheme val="minor"/>
    </font>
    <font>
      <b/>
      <i/>
      <sz val="9"/>
      <color theme="1"/>
      <name val="Arial"/>
      <family val="2"/>
    </font>
    <font>
      <i/>
      <sz val="9"/>
      <color theme="1"/>
      <name val="Arial"/>
      <family val="2"/>
    </font>
    <font>
      <sz val="12"/>
      <color theme="1"/>
      <name val="Calibri"/>
      <family val="2"/>
      <scheme val="minor"/>
    </font>
    <font>
      <sz val="16"/>
      <color theme="1"/>
      <name val="Calibri"/>
      <family val="2"/>
      <scheme val="minor"/>
    </font>
    <font>
      <b/>
      <i/>
      <sz val="16"/>
      <color theme="1"/>
      <name val="Arial"/>
      <family val="2"/>
    </font>
    <font>
      <b/>
      <sz val="16"/>
      <color rgb="FF444444"/>
      <name val="Arial"/>
      <family val="2"/>
    </font>
    <font>
      <b/>
      <sz val="16"/>
      <color theme="1"/>
      <name val="Arial"/>
      <family val="2"/>
    </font>
    <font>
      <i/>
      <sz val="16"/>
      <color theme="1"/>
      <name val="Arial"/>
      <family val="2"/>
    </font>
    <font>
      <b/>
      <sz val="16"/>
      <color rgb="FF000000"/>
      <name val="Arial"/>
      <family val="2"/>
    </font>
    <font>
      <sz val="16"/>
      <color theme="1"/>
      <name val="Arial"/>
      <family val="2"/>
    </font>
    <font>
      <i/>
      <sz val="11"/>
      <color theme="1"/>
      <name val="Calibri"/>
      <family val="2"/>
      <scheme val="minor"/>
    </font>
    <font>
      <b/>
      <i/>
      <sz val="14"/>
      <color theme="1"/>
      <name val="Arial"/>
      <family val="2"/>
    </font>
    <font>
      <b/>
      <sz val="16"/>
      <color theme="1"/>
      <name val="Calibri"/>
      <family val="2"/>
      <scheme val="minor"/>
    </font>
    <font>
      <sz val="16"/>
      <color rgb="FFFF0000"/>
      <name val="Calibri"/>
      <family val="2"/>
      <scheme val="minor"/>
    </font>
    <font>
      <sz val="11"/>
      <name val="Calibri"/>
      <family val="2"/>
      <scheme val="minor"/>
    </font>
    <font>
      <sz val="24"/>
      <name val="Calibri"/>
      <family val="2"/>
      <scheme val="minor"/>
    </font>
    <font>
      <b/>
      <sz val="16"/>
      <color rgb="FFFF0000"/>
      <name val="Calibri"/>
      <family val="2"/>
      <scheme val="minor"/>
    </font>
    <font>
      <b/>
      <sz val="11"/>
      <color rgb="FFFF0000"/>
      <name val="Calibri"/>
      <family val="2"/>
      <scheme val="minor"/>
    </font>
    <font>
      <b/>
      <i/>
      <sz val="16"/>
      <color rgb="FFFF0000"/>
      <name val="Arial"/>
      <family val="2"/>
    </font>
    <font>
      <b/>
      <sz val="20"/>
      <name val="Calibri"/>
      <family val="2"/>
      <scheme val="minor"/>
    </font>
    <font>
      <b/>
      <sz val="16"/>
      <name val="Calibri"/>
      <family val="2"/>
      <scheme val="minor"/>
    </font>
    <font>
      <b/>
      <sz val="20"/>
      <color theme="1"/>
      <name val="Arial"/>
      <family val="2"/>
    </font>
    <font>
      <b/>
      <sz val="28"/>
      <color theme="1"/>
      <name val="Calibri"/>
      <family val="2"/>
      <scheme val="minor"/>
    </font>
    <font>
      <b/>
      <i/>
      <sz val="20"/>
      <color rgb="FFFF0000"/>
      <name val="Arial"/>
      <family val="2"/>
    </font>
    <font>
      <sz val="36"/>
      <color rgb="FFFF0000"/>
      <name val="Calibri"/>
      <family val="2"/>
      <scheme val="minor"/>
    </font>
    <font>
      <b/>
      <sz val="18"/>
      <color rgb="FFFF0000"/>
      <name val="Calibri"/>
      <family val="2"/>
      <scheme val="minor"/>
    </font>
    <font>
      <sz val="18"/>
      <color theme="1"/>
      <name val="Calibri"/>
      <family val="2"/>
      <scheme val="minor"/>
    </font>
    <font>
      <sz val="12"/>
      <color theme="1"/>
      <name val="Arial"/>
      <family val="2"/>
    </font>
    <font>
      <b/>
      <sz val="18"/>
      <color theme="1"/>
      <name val="Arial"/>
      <family val="2"/>
    </font>
    <font>
      <b/>
      <sz val="18"/>
      <name val="Arial"/>
      <family val="2"/>
    </font>
    <font>
      <b/>
      <sz val="26"/>
      <name val="Arial"/>
      <family val="2"/>
    </font>
    <font>
      <sz val="16"/>
      <name val="Calibri"/>
      <family val="2"/>
      <scheme val="minor"/>
    </font>
    <font>
      <b/>
      <sz val="16"/>
      <color indexed="10"/>
      <name val="Calibri"/>
      <family val="2"/>
    </font>
    <font>
      <b/>
      <sz val="36"/>
      <color rgb="FFFF0000"/>
      <name val="Calibri"/>
      <family val="2"/>
      <scheme val="minor"/>
    </font>
    <font>
      <sz val="14"/>
      <color theme="1"/>
      <name val="Arial"/>
      <family val="2"/>
    </font>
    <font>
      <b/>
      <u/>
      <sz val="16"/>
      <color theme="1"/>
      <name val="Arial"/>
      <family val="2"/>
    </font>
    <font>
      <b/>
      <sz val="20"/>
      <color rgb="FFFF0000"/>
      <name val="Calibri"/>
      <family val="2"/>
      <scheme val="minor"/>
    </font>
    <font>
      <b/>
      <i/>
      <sz val="11"/>
      <color theme="1"/>
      <name val="Arial"/>
      <family val="2"/>
    </font>
    <font>
      <sz val="18"/>
      <color theme="1"/>
      <name val="Arial"/>
      <family val="2"/>
    </font>
    <font>
      <b/>
      <sz val="10"/>
      <color rgb="FF000000"/>
      <name val="Arial"/>
      <family val="2"/>
    </font>
    <font>
      <b/>
      <sz val="20"/>
      <color theme="1"/>
      <name val="Calibri"/>
      <family val="2"/>
      <scheme val="minor"/>
    </font>
    <font>
      <b/>
      <sz val="16"/>
      <color rgb="FFFF0000"/>
      <name val="Arial"/>
      <family val="2"/>
    </font>
    <font>
      <b/>
      <i/>
      <sz val="14"/>
      <color rgb="FFFF0000"/>
      <name val="Arial"/>
      <family val="2"/>
    </font>
    <font>
      <b/>
      <i/>
      <sz val="14"/>
      <name val="Arial"/>
      <family val="2"/>
    </font>
  </fonts>
  <fills count="9">
    <fill>
      <patternFill patternType="none"/>
    </fill>
    <fill>
      <patternFill patternType="gray125"/>
    </fill>
    <fill>
      <patternFill patternType="solid">
        <fgColor rgb="FFDBE5F1"/>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bgColor indexed="64"/>
      </patternFill>
    </fill>
    <fill>
      <patternFill patternType="solid">
        <fgColor theme="7" tint="0.79998168889431442"/>
        <bgColor indexed="64"/>
      </patternFill>
    </fill>
    <fill>
      <patternFill patternType="solid">
        <fgColor theme="9" tint="0.59999389629810485"/>
        <bgColor indexed="64"/>
      </patternFill>
    </fill>
  </fills>
  <borders count="107">
    <border>
      <left/>
      <right/>
      <top/>
      <bottom/>
      <diagonal/>
    </border>
    <border>
      <left/>
      <right style="medium">
        <color indexed="64"/>
      </right>
      <top/>
      <bottom style="medium">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dotted">
        <color indexed="64"/>
      </right>
      <top/>
      <bottom style="dotted">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top/>
      <bottom style="dotted">
        <color indexed="64"/>
      </bottom>
      <diagonal/>
    </border>
    <border>
      <left/>
      <right/>
      <top/>
      <bottom style="medium">
        <color indexed="64"/>
      </bottom>
      <diagonal/>
    </border>
    <border>
      <left style="dotted">
        <color indexed="64"/>
      </left>
      <right/>
      <top/>
      <bottom style="dotted">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rgb="FF000000"/>
      </right>
      <top/>
      <bottom style="medium">
        <color rgb="FF000000"/>
      </bottom>
      <diagonal/>
    </border>
    <border>
      <left style="medium">
        <color rgb="FF000000"/>
      </left>
      <right style="dotted">
        <color indexed="64"/>
      </right>
      <top/>
      <bottom style="dotted">
        <color indexed="64"/>
      </bottom>
      <diagonal/>
    </border>
    <border>
      <left/>
      <right style="medium">
        <color rgb="FF000000"/>
      </right>
      <top/>
      <bottom style="dotted">
        <color indexed="64"/>
      </bottom>
      <diagonal/>
    </border>
    <border>
      <left style="medium">
        <color rgb="FF000000"/>
      </left>
      <right style="dotted">
        <color indexed="64"/>
      </right>
      <top/>
      <bottom style="medium">
        <color rgb="FF000000"/>
      </bottom>
      <diagonal/>
    </border>
    <border>
      <left/>
      <right style="medium">
        <color rgb="FF000000"/>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diagonal/>
    </border>
    <border>
      <left style="dotted">
        <color indexed="64"/>
      </left>
      <right/>
      <top style="dotted">
        <color indexed="64"/>
      </top>
      <bottom style="medium">
        <color rgb="FF000000"/>
      </bottom>
      <diagonal/>
    </border>
    <border>
      <left/>
      <right style="dotted">
        <color indexed="64"/>
      </right>
      <top style="dotted">
        <color indexed="64"/>
      </top>
      <bottom style="medium">
        <color rgb="FF000000"/>
      </bottom>
      <diagonal/>
    </border>
    <border>
      <left/>
      <right style="medium">
        <color indexed="64"/>
      </right>
      <top style="medium">
        <color rgb="FF000000"/>
      </top>
      <bottom/>
      <diagonal/>
    </border>
    <border>
      <left/>
      <right style="medium">
        <color rgb="FF000000"/>
      </right>
      <top style="medium">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right style="thick">
        <color indexed="64"/>
      </right>
      <top style="medium">
        <color indexed="64"/>
      </top>
      <bottom style="medium">
        <color indexed="64"/>
      </bottom>
      <diagonal/>
    </border>
    <border>
      <left/>
      <right style="thick">
        <color indexed="64"/>
      </right>
      <top/>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thick">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right style="dotted">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dotted">
        <color indexed="64"/>
      </right>
      <top/>
      <bottom style="dotted">
        <color indexed="64"/>
      </bottom>
      <diagonal/>
    </border>
    <border>
      <left/>
      <right style="medium">
        <color indexed="64"/>
      </right>
      <top/>
      <bottom style="dotted">
        <color indexed="64"/>
      </bottom>
      <diagonal/>
    </border>
    <border>
      <left style="medium">
        <color indexed="64"/>
      </left>
      <right style="dotted">
        <color indexed="64"/>
      </right>
      <top/>
      <bottom style="medium">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mediumDashed">
        <color auto="1"/>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ck">
        <color indexed="64"/>
      </left>
      <right/>
      <top style="thick">
        <color indexed="64"/>
      </top>
      <bottom style="medium">
        <color indexed="64"/>
      </bottom>
      <diagonal/>
    </border>
    <border>
      <left style="medium">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medium">
        <color indexed="64"/>
      </bottom>
      <diagonal/>
    </border>
    <border>
      <left style="thick">
        <color indexed="64"/>
      </left>
      <right style="medium">
        <color indexed="64"/>
      </right>
      <top style="medium">
        <color indexed="64"/>
      </top>
      <bottom/>
      <diagonal/>
    </border>
    <border>
      <left style="thick">
        <color indexed="64"/>
      </left>
      <right style="medium">
        <color indexed="64"/>
      </right>
      <top/>
      <bottom/>
      <diagonal/>
    </border>
    <border>
      <left style="thick">
        <color indexed="64"/>
      </left>
      <right/>
      <top/>
      <bottom style="medium">
        <color indexed="64"/>
      </bottom>
      <diagonal/>
    </border>
    <border>
      <left style="thick">
        <color indexed="64"/>
      </left>
      <right/>
      <top style="medium">
        <color indexed="64"/>
      </top>
      <bottom/>
      <diagonal/>
    </border>
    <border>
      <left style="medium">
        <color indexed="64"/>
      </left>
      <right style="thick">
        <color indexed="64"/>
      </right>
      <top style="medium">
        <color indexed="64"/>
      </top>
      <bottom style="medium">
        <color indexed="64"/>
      </bottom>
      <diagonal/>
    </border>
    <border>
      <left style="thick">
        <color indexed="64"/>
      </left>
      <right/>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right/>
      <top/>
      <bottom style="thick">
        <color indexed="64"/>
      </bottom>
      <diagonal/>
    </border>
    <border>
      <left/>
      <right/>
      <top style="dotted">
        <color indexed="64"/>
      </top>
      <bottom style="dotted">
        <color indexed="64"/>
      </bottom>
      <diagonal/>
    </border>
    <border>
      <left style="medium">
        <color indexed="64"/>
      </left>
      <right style="medium">
        <color indexed="64"/>
      </right>
      <top style="medium">
        <color indexed="64"/>
      </top>
      <bottom style="thin">
        <color indexed="64"/>
      </bottom>
      <diagonal/>
    </border>
    <border>
      <left style="thick">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xf numFmtId="44" fontId="4" fillId="0" borderId="0" applyFont="0" applyFill="0" applyBorder="0" applyAlignment="0" applyProtection="0"/>
  </cellStyleXfs>
  <cellXfs count="280">
    <xf numFmtId="0" fontId="0" fillId="0" borderId="0" xfId="0"/>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2" borderId="28" xfId="0" applyFont="1" applyFill="1" applyBorder="1" applyAlignment="1">
      <alignment horizontal="right" vertical="center" wrapText="1"/>
    </xf>
    <xf numFmtId="0" fontId="6" fillId="2" borderId="1" xfId="0" applyFont="1" applyFill="1" applyBorder="1" applyAlignment="1">
      <alignment horizontal="right" vertical="center" wrapText="1"/>
    </xf>
    <xf numFmtId="0" fontId="0" fillId="0" borderId="0" xfId="0" applyFont="1" applyBorder="1"/>
    <xf numFmtId="0" fontId="7" fillId="3" borderId="0" xfId="0" applyFont="1" applyFill="1" applyBorder="1" applyAlignment="1">
      <alignment vertical="center" wrapText="1"/>
    </xf>
    <xf numFmtId="0" fontId="0" fillId="0" borderId="0" xfId="0" applyFill="1" applyBorder="1"/>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9" xfId="0" applyFont="1" applyBorder="1" applyAlignment="1">
      <alignment vertical="center" wrapText="1"/>
    </xf>
    <xf numFmtId="0" fontId="8" fillId="0" borderId="0" xfId="0" applyFont="1"/>
    <xf numFmtId="0" fontId="5" fillId="0" borderId="0" xfId="0" applyFont="1"/>
    <xf numFmtId="0" fontId="9" fillId="0" borderId="0" xfId="0" applyFont="1"/>
    <xf numFmtId="0" fontId="16" fillId="0" borderId="0" xfId="0" applyFont="1" applyBorder="1"/>
    <xf numFmtId="0" fontId="13" fillId="0" borderId="0" xfId="0" applyFont="1" applyAlignment="1">
      <alignment horizontal="left"/>
    </xf>
    <xf numFmtId="0" fontId="10" fillId="0" borderId="0" xfId="0" applyFont="1" applyFill="1" applyBorder="1" applyAlignment="1">
      <alignment horizontal="right" vertical="center" wrapText="1"/>
    </xf>
    <xf numFmtId="0" fontId="17" fillId="0" borderId="0" xfId="0" applyFont="1" applyFill="1" applyBorder="1" applyAlignment="1">
      <alignment horizontal="right" vertical="center" wrapText="1"/>
    </xf>
    <xf numFmtId="0" fontId="20" fillId="0" borderId="0" xfId="0" applyFont="1" applyFill="1"/>
    <xf numFmtId="0" fontId="21" fillId="0" borderId="0" xfId="0" applyFont="1" applyFill="1"/>
    <xf numFmtId="0" fontId="10" fillId="4" borderId="8" xfId="0" applyFont="1" applyFill="1" applyBorder="1" applyAlignment="1">
      <alignment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8" fillId="0" borderId="0" xfId="0" applyFont="1" applyAlignment="1">
      <alignment wrapText="1"/>
    </xf>
    <xf numFmtId="0" fontId="8" fillId="0" borderId="0" xfId="0" applyFont="1" applyAlignment="1"/>
    <xf numFmtId="0" fontId="10" fillId="4" borderId="0" xfId="0" applyFont="1" applyFill="1" applyAlignment="1">
      <alignment horizontal="left" vertical="center"/>
    </xf>
    <xf numFmtId="49" fontId="18" fillId="4" borderId="0" xfId="0" applyNumberFormat="1" applyFont="1" applyFill="1" applyAlignment="1">
      <alignment horizontal="right" vertical="center"/>
    </xf>
    <xf numFmtId="0" fontId="10" fillId="4" borderId="0" xfId="0" applyFont="1" applyFill="1" applyAlignment="1">
      <alignment horizontal="left" vertical="center" wrapText="1"/>
    </xf>
    <xf numFmtId="0" fontId="9" fillId="5" borderId="0" xfId="0" applyFont="1" applyFill="1" applyAlignment="1" applyProtection="1">
      <alignment horizontal="left"/>
      <protection locked="0"/>
    </xf>
    <xf numFmtId="0" fontId="9" fillId="5" borderId="0" xfId="0" applyFont="1" applyFill="1" applyAlignment="1">
      <alignment horizontal="right" vertical="center"/>
    </xf>
    <xf numFmtId="0" fontId="9" fillId="5" borderId="0" xfId="0" applyFont="1" applyFill="1" applyAlignment="1">
      <alignment horizontal="left"/>
    </xf>
    <xf numFmtId="0" fontId="13" fillId="5" borderId="0" xfId="0" applyFont="1" applyFill="1" applyAlignment="1">
      <alignment horizontal="left"/>
    </xf>
    <xf numFmtId="0" fontId="3" fillId="5" borderId="0" xfId="0" applyFont="1" applyFill="1" applyAlignment="1">
      <alignment horizontal="left"/>
    </xf>
    <xf numFmtId="0" fontId="0" fillId="5" borderId="0" xfId="0" applyFill="1" applyAlignment="1">
      <alignment horizontal="left" vertical="center"/>
    </xf>
    <xf numFmtId="0" fontId="9" fillId="5" borderId="0" xfId="0" applyFont="1" applyFill="1"/>
    <xf numFmtId="0" fontId="15" fillId="0" borderId="18" xfId="0" applyFont="1" applyBorder="1" applyAlignment="1" applyProtection="1">
      <alignment horizontal="center" vertical="center" wrapText="1"/>
      <protection locked="0"/>
    </xf>
    <xf numFmtId="0" fontId="10" fillId="2" borderId="19" xfId="0" applyFont="1" applyFill="1" applyBorder="1" applyAlignment="1">
      <alignment horizontal="right" vertical="center" wrapText="1"/>
    </xf>
    <xf numFmtId="0" fontId="10" fillId="4" borderId="8" xfId="0" applyFont="1" applyFill="1" applyBorder="1" applyAlignment="1">
      <alignment horizontal="center" vertical="center" wrapText="1"/>
    </xf>
    <xf numFmtId="0" fontId="31" fillId="4" borderId="46" xfId="0" applyFont="1" applyFill="1" applyBorder="1" applyAlignment="1">
      <alignment horizontal="center" vertical="center"/>
    </xf>
    <xf numFmtId="0" fontId="8" fillId="0" borderId="0" xfId="0" applyFont="1" applyBorder="1"/>
    <xf numFmtId="0" fontId="33" fillId="3" borderId="0" xfId="0" applyFont="1" applyFill="1" applyBorder="1" applyAlignment="1">
      <alignment vertical="center" wrapText="1"/>
    </xf>
    <xf numFmtId="0" fontId="12" fillId="0" borderId="41" xfId="0" applyFont="1" applyBorder="1" applyAlignment="1">
      <alignment horizontal="center" vertical="center" wrapText="1"/>
    </xf>
    <xf numFmtId="0" fontId="12" fillId="0" borderId="42" xfId="0" applyFont="1" applyBorder="1" applyAlignment="1">
      <alignment horizontal="center" vertical="center" wrapText="1"/>
    </xf>
    <xf numFmtId="44" fontId="10" fillId="4" borderId="50" xfId="1" applyFont="1" applyFill="1" applyBorder="1" applyAlignment="1">
      <alignment vertical="center" wrapText="1"/>
    </xf>
    <xf numFmtId="44" fontId="35" fillId="6" borderId="39" xfId="0" applyNumberFormat="1" applyFont="1" applyFill="1" applyBorder="1" applyAlignment="1">
      <alignment horizontal="right" vertical="center" wrapText="1"/>
    </xf>
    <xf numFmtId="0" fontId="18" fillId="7" borderId="41" xfId="0" applyFont="1" applyFill="1" applyBorder="1" applyAlignment="1" applyProtection="1">
      <alignment horizontal="left" vertical="center"/>
      <protection locked="0"/>
    </xf>
    <xf numFmtId="0" fontId="18" fillId="7" borderId="5" xfId="0" applyFont="1" applyFill="1" applyBorder="1" applyAlignment="1" applyProtection="1">
      <alignment horizontal="left" vertical="center"/>
      <protection locked="0"/>
    </xf>
    <xf numFmtId="164" fontId="18" fillId="7" borderId="5" xfId="0" applyNumberFormat="1" applyFont="1" applyFill="1" applyBorder="1" applyAlignment="1" applyProtection="1">
      <alignment horizontal="left" vertical="center"/>
      <protection locked="0"/>
    </xf>
    <xf numFmtId="44" fontId="12" fillId="0" borderId="48" xfId="0" applyNumberFormat="1" applyFont="1" applyBorder="1" applyAlignment="1">
      <alignment horizontal="right" vertical="center" wrapText="1"/>
    </xf>
    <xf numFmtId="0" fontId="18" fillId="7" borderId="47" xfId="0" applyFont="1" applyFill="1" applyBorder="1" applyProtection="1">
      <protection locked="0"/>
    </xf>
    <xf numFmtId="0" fontId="15" fillId="7" borderId="5" xfId="0" applyFont="1" applyFill="1" applyBorder="1" applyAlignment="1" applyProtection="1">
      <alignment horizontal="right" vertical="center" wrapText="1"/>
      <protection locked="0"/>
    </xf>
    <xf numFmtId="0" fontId="0" fillId="0" borderId="0" xfId="0" applyAlignment="1">
      <alignment wrapText="1"/>
    </xf>
    <xf numFmtId="0" fontId="12" fillId="8" borderId="41" xfId="0" applyFont="1" applyFill="1" applyBorder="1" applyAlignment="1" applyProtection="1">
      <alignment horizontal="center" vertical="center" wrapText="1"/>
      <protection locked="0"/>
    </xf>
    <xf numFmtId="0" fontId="12" fillId="8" borderId="5" xfId="0" applyFont="1" applyFill="1" applyBorder="1" applyAlignment="1" applyProtection="1">
      <alignment horizontal="center" vertical="center" wrapText="1"/>
      <protection locked="0"/>
    </xf>
    <xf numFmtId="0" fontId="12" fillId="8" borderId="47" xfId="0" applyFont="1" applyFill="1" applyBorder="1" applyAlignment="1" applyProtection="1">
      <alignment horizontal="center" vertical="center" wrapText="1"/>
      <protection locked="0"/>
    </xf>
    <xf numFmtId="0" fontId="39" fillId="0" borderId="36" xfId="0" applyFont="1" applyBorder="1" applyAlignment="1">
      <alignment horizontal="center" vertical="center"/>
    </xf>
    <xf numFmtId="0" fontId="12" fillId="8" borderId="4" xfId="0" applyFont="1" applyFill="1" applyBorder="1" applyAlignment="1" applyProtection="1">
      <alignment horizontal="center" vertical="center" wrapText="1"/>
      <protection locked="0"/>
    </xf>
    <xf numFmtId="0" fontId="9" fillId="0" borderId="40" xfId="0" applyFont="1" applyBorder="1" applyAlignment="1">
      <alignment horizontal="right" vertical="center"/>
    </xf>
    <xf numFmtId="0" fontId="9" fillId="0" borderId="43" xfId="0" applyFont="1" applyBorder="1" applyAlignment="1">
      <alignment horizontal="right" vertical="center"/>
    </xf>
    <xf numFmtId="0" fontId="12" fillId="0" borderId="30" xfId="0" applyFont="1" applyBorder="1" applyAlignment="1">
      <alignment horizontal="center" vertical="center" wrapText="1"/>
    </xf>
    <xf numFmtId="0" fontId="15" fillId="0" borderId="69" xfId="0" applyFont="1" applyBorder="1" applyAlignment="1" applyProtection="1">
      <alignment horizontal="center" vertical="center" wrapText="1"/>
      <protection locked="0"/>
    </xf>
    <xf numFmtId="0" fontId="15" fillId="0" borderId="73" xfId="0" applyFont="1" applyBorder="1" applyAlignment="1" applyProtection="1">
      <alignment horizontal="center" vertical="center" wrapText="1"/>
      <protection locked="0"/>
    </xf>
    <xf numFmtId="0" fontId="15" fillId="0" borderId="74" xfId="0" applyFont="1" applyBorder="1" applyAlignment="1" applyProtection="1">
      <alignment horizontal="center" vertical="center" wrapText="1"/>
      <protection locked="0"/>
    </xf>
    <xf numFmtId="0" fontId="15" fillId="0" borderId="75" xfId="0" applyFont="1" applyBorder="1" applyAlignment="1" applyProtection="1">
      <alignment horizontal="center" vertical="center" wrapText="1"/>
      <protection locked="0"/>
    </xf>
    <xf numFmtId="0" fontId="15" fillId="0" borderId="76"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14" fillId="0" borderId="62" xfId="0" applyFont="1" applyBorder="1" applyAlignment="1">
      <alignment horizontal="center" vertical="center" wrapText="1"/>
    </xf>
    <xf numFmtId="0" fontId="32" fillId="0" borderId="0" xfId="0" applyFont="1"/>
    <xf numFmtId="14" fontId="9" fillId="0" borderId="41" xfId="0" applyNumberFormat="1" applyFont="1" applyBorder="1" applyAlignment="1">
      <alignment horizontal="right" vertical="center"/>
    </xf>
    <xf numFmtId="44" fontId="12" fillId="4" borderId="45" xfId="1" applyFont="1" applyFill="1" applyBorder="1" applyAlignment="1" applyProtection="1">
      <alignment vertical="center" wrapText="1"/>
    </xf>
    <xf numFmtId="0" fontId="15" fillId="7" borderId="5" xfId="0" applyFont="1" applyFill="1" applyBorder="1" applyAlignment="1" applyProtection="1">
      <alignment vertical="center" wrapText="1"/>
      <protection locked="0"/>
    </xf>
    <xf numFmtId="0" fontId="18" fillId="4" borderId="40" xfId="0" applyFont="1" applyFill="1" applyBorder="1" applyAlignment="1" applyProtection="1">
      <alignment horizontal="left" vertical="center" indent="1"/>
    </xf>
    <xf numFmtId="0" fontId="10" fillId="0" borderId="41" xfId="0" applyFont="1" applyFill="1" applyBorder="1" applyAlignment="1" applyProtection="1">
      <alignment horizontal="center" vertical="center" wrapText="1"/>
    </xf>
    <xf numFmtId="44" fontId="12" fillId="7" borderId="48" xfId="1" applyFont="1" applyFill="1" applyBorder="1" applyAlignment="1" applyProtection="1">
      <alignment horizontal="right" vertical="center" wrapText="1"/>
      <protection locked="0"/>
    </xf>
    <xf numFmtId="0" fontId="12" fillId="4" borderId="41"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22" fillId="4" borderId="11" xfId="0" applyFont="1" applyFill="1" applyBorder="1" applyAlignment="1">
      <alignment horizontal="center" vertical="center"/>
    </xf>
    <xf numFmtId="0" fontId="6" fillId="0" borderId="0" xfId="0" applyFont="1" applyBorder="1" applyAlignment="1">
      <alignment horizontal="right" vertical="center" wrapText="1"/>
    </xf>
    <xf numFmtId="0" fontId="22" fillId="0" borderId="0" xfId="0" applyFont="1" applyBorder="1" applyAlignment="1">
      <alignment horizontal="center" vertical="center"/>
    </xf>
    <xf numFmtId="0" fontId="15" fillId="0" borderId="5" xfId="0" applyFont="1" applyBorder="1" applyAlignment="1">
      <alignment horizontal="left" vertical="center" wrapText="1" indent="1"/>
    </xf>
    <xf numFmtId="0" fontId="15" fillId="0" borderId="20"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8" fontId="10" fillId="4" borderId="22" xfId="0" applyNumberFormat="1" applyFont="1" applyFill="1" applyBorder="1" applyAlignment="1">
      <alignment horizontal="center" vertical="center" wrapText="1"/>
    </xf>
    <xf numFmtId="0" fontId="22" fillId="0" borderId="82" xfId="0" applyFont="1" applyBorder="1" applyAlignment="1">
      <alignment horizontal="center" vertical="center"/>
    </xf>
    <xf numFmtId="0" fontId="6" fillId="0" borderId="82" xfId="0" applyFont="1" applyBorder="1" applyAlignment="1">
      <alignment horizontal="right" vertical="center" wrapText="1"/>
    </xf>
    <xf numFmtId="0" fontId="17" fillId="0" borderId="82" xfId="0" applyFont="1" applyFill="1" applyBorder="1" applyAlignment="1">
      <alignment horizontal="right" vertical="center" wrapText="1"/>
    </xf>
    <xf numFmtId="0" fontId="10" fillId="0" borderId="82" xfId="0" applyFont="1" applyFill="1" applyBorder="1" applyAlignment="1">
      <alignment horizontal="right" vertical="center" wrapText="1"/>
    </xf>
    <xf numFmtId="0" fontId="43" fillId="0" borderId="82" xfId="0" applyFont="1" applyBorder="1" applyAlignment="1">
      <alignment horizontal="right" vertical="center" wrapText="1"/>
    </xf>
    <xf numFmtId="0" fontId="43" fillId="0" borderId="0" xfId="0" applyFont="1" applyBorder="1" applyAlignment="1">
      <alignment horizontal="right" vertical="center" wrapText="1"/>
    </xf>
    <xf numFmtId="0" fontId="9" fillId="0" borderId="0" xfId="0" applyFont="1" applyFill="1"/>
    <xf numFmtId="0" fontId="9" fillId="0" borderId="0" xfId="0" applyFont="1" applyFill="1" applyAlignment="1">
      <alignment horizontal="left" vertical="center"/>
    </xf>
    <xf numFmtId="0" fontId="9" fillId="0" borderId="0" xfId="0" applyFont="1" applyFill="1" applyAlignment="1" applyProtection="1">
      <alignment horizontal="left"/>
      <protection locked="0"/>
    </xf>
    <xf numFmtId="0" fontId="15" fillId="0" borderId="3" xfId="0" applyFont="1" applyBorder="1" applyAlignment="1" applyProtection="1">
      <alignment horizontal="center" vertical="center" wrapText="1"/>
      <protection locked="0"/>
    </xf>
    <xf numFmtId="0" fontId="10" fillId="2" borderId="28" xfId="0" applyFont="1" applyFill="1" applyBorder="1" applyAlignment="1">
      <alignment horizontal="right" vertical="center" wrapText="1"/>
    </xf>
    <xf numFmtId="0" fontId="22" fillId="0" borderId="0" xfId="0" applyFont="1" applyFill="1" applyBorder="1" applyAlignment="1">
      <alignment horizontal="center" vertical="center"/>
    </xf>
    <xf numFmtId="0" fontId="12" fillId="0" borderId="23" xfId="0" applyFont="1" applyBorder="1" applyAlignment="1">
      <alignment horizontal="center" vertical="center" wrapText="1"/>
    </xf>
    <xf numFmtId="0" fontId="31" fillId="4" borderId="85" xfId="0" applyFont="1" applyFill="1" applyBorder="1" applyAlignment="1">
      <alignment horizontal="center" vertical="center"/>
    </xf>
    <xf numFmtId="0" fontId="12" fillId="8" borderId="87" xfId="0" applyFont="1" applyFill="1" applyBorder="1" applyAlignment="1" applyProtection="1">
      <alignment horizontal="center" vertical="center" wrapText="1"/>
      <protection locked="0"/>
    </xf>
    <xf numFmtId="44" fontId="12" fillId="4" borderId="88" xfId="1" applyFont="1" applyFill="1" applyBorder="1" applyAlignment="1" applyProtection="1">
      <alignment vertical="center" wrapText="1"/>
    </xf>
    <xf numFmtId="0" fontId="22" fillId="4" borderId="89" xfId="0" applyFont="1" applyFill="1" applyBorder="1" applyAlignment="1">
      <alignment horizontal="center" vertical="center"/>
    </xf>
    <xf numFmtId="0" fontId="15" fillId="0" borderId="98" xfId="0" applyFont="1" applyBorder="1" applyAlignment="1">
      <alignment horizontal="left" vertical="center" wrapText="1" indent="1"/>
    </xf>
    <xf numFmtId="0" fontId="40" fillId="7" borderId="99" xfId="0" applyFont="1" applyFill="1" applyBorder="1" applyAlignment="1" applyProtection="1">
      <alignment vertical="center" wrapText="1"/>
      <protection locked="0"/>
    </xf>
    <xf numFmtId="0" fontId="15" fillId="0" borderId="99" xfId="0" applyFont="1" applyBorder="1" applyAlignment="1">
      <alignment horizontal="right" vertical="center" wrapText="1" indent="1"/>
    </xf>
    <xf numFmtId="0" fontId="15" fillId="0" borderId="6" xfId="0" applyFont="1" applyBorder="1" applyAlignment="1" applyProtection="1">
      <alignment horizontal="center" vertical="center" wrapText="1"/>
      <protection locked="0"/>
    </xf>
    <xf numFmtId="0" fontId="15" fillId="0" borderId="71" xfId="0" applyFont="1" applyBorder="1" applyAlignment="1" applyProtection="1">
      <alignment horizontal="center" vertical="center" wrapText="1"/>
      <protection locked="0"/>
    </xf>
    <xf numFmtId="0" fontId="15" fillId="0" borderId="78" xfId="0" applyFont="1" applyBorder="1" applyAlignment="1" applyProtection="1">
      <alignment horizontal="center" vertical="center" wrapText="1"/>
      <protection locked="0"/>
    </xf>
    <xf numFmtId="0" fontId="15" fillId="0" borderId="102" xfId="0" applyFont="1" applyBorder="1" applyAlignment="1" applyProtection="1">
      <alignment horizontal="center" vertical="center" wrapText="1"/>
      <protection locked="0"/>
    </xf>
    <xf numFmtId="44" fontId="36" fillId="6" borderId="96" xfId="0" applyNumberFormat="1" applyFont="1" applyFill="1" applyBorder="1" applyAlignment="1">
      <alignment horizontal="right" vertical="center" wrapText="1"/>
    </xf>
    <xf numFmtId="0" fontId="30" fillId="0" borderId="38" xfId="0" applyFont="1" applyBorder="1" applyAlignment="1">
      <alignment horizontal="center" vertical="center"/>
    </xf>
    <xf numFmtId="0" fontId="22" fillId="4" borderId="103" xfId="0" applyFont="1" applyFill="1" applyBorder="1" applyAlignment="1">
      <alignment horizontal="center" vertical="center"/>
    </xf>
    <xf numFmtId="0" fontId="30" fillId="0" borderId="36" xfId="0" applyFont="1" applyBorder="1" applyAlignment="1">
      <alignment horizontal="center" vertical="center"/>
    </xf>
    <xf numFmtId="0" fontId="14" fillId="0" borderId="14" xfId="0" applyFont="1" applyBorder="1" applyAlignment="1" applyProtection="1">
      <alignment horizontal="left" vertical="center" wrapText="1" indent="1"/>
    </xf>
    <xf numFmtId="8" fontId="15" fillId="0" borderId="5" xfId="0" applyNumberFormat="1" applyFont="1" applyBorder="1" applyAlignment="1" applyProtection="1">
      <alignment horizontal="right" vertical="center" wrapText="1" indent="1"/>
    </xf>
    <xf numFmtId="0" fontId="15" fillId="0" borderId="16" xfId="0" applyFont="1" applyBorder="1" applyAlignment="1" applyProtection="1">
      <alignment horizontal="left" vertical="center" wrapText="1" indent="1"/>
    </xf>
    <xf numFmtId="0" fontId="15" fillId="0" borderId="14" xfId="0" applyFont="1" applyBorder="1" applyAlignment="1" applyProtection="1">
      <alignment horizontal="left" vertical="center" wrapText="1" indent="1"/>
    </xf>
    <xf numFmtId="0" fontId="14" fillId="0" borderId="5" xfId="0" applyFont="1" applyBorder="1" applyAlignment="1" applyProtection="1">
      <alignment horizontal="left" vertical="center" wrapText="1" indent="1"/>
    </xf>
    <xf numFmtId="0" fontId="14" fillId="0" borderId="105" xfId="0" applyFont="1" applyBorder="1" applyAlignment="1" applyProtection="1">
      <alignment horizontal="left" vertical="center" wrapText="1" indent="1"/>
    </xf>
    <xf numFmtId="8" fontId="15" fillId="0" borderId="19" xfId="0" applyNumberFormat="1" applyFont="1" applyBorder="1" applyAlignment="1" applyProtection="1">
      <alignment horizontal="right" vertical="center" wrapText="1" indent="1"/>
    </xf>
    <xf numFmtId="0" fontId="15" fillId="0" borderId="40" xfId="0" applyFont="1" applyBorder="1" applyAlignment="1" applyProtection="1">
      <alignment horizontal="left" vertical="center" wrapText="1"/>
    </xf>
    <xf numFmtId="0" fontId="15" fillId="0" borderId="49" xfId="0" applyFont="1" applyBorder="1" applyAlignment="1" applyProtection="1">
      <alignment horizontal="left" vertical="center" wrapText="1"/>
    </xf>
    <xf numFmtId="0" fontId="15" fillId="0" borderId="41" xfId="0" applyFont="1" applyBorder="1" applyAlignment="1" applyProtection="1">
      <alignment horizontal="left" vertical="center" wrapText="1"/>
    </xf>
    <xf numFmtId="0" fontId="15" fillId="0" borderId="5" xfId="0" applyFont="1" applyBorder="1" applyAlignment="1" applyProtection="1">
      <alignment horizontal="left" vertical="center" wrapText="1"/>
    </xf>
    <xf numFmtId="0" fontId="12" fillId="4" borderId="56" xfId="0" applyFont="1" applyFill="1" applyBorder="1" applyAlignment="1" applyProtection="1">
      <alignment horizontal="right" vertical="center" wrapText="1"/>
    </xf>
    <xf numFmtId="6" fontId="12" fillId="4" borderId="87" xfId="0" applyNumberFormat="1" applyFont="1" applyFill="1" applyBorder="1" applyAlignment="1" applyProtection="1">
      <alignment horizontal="left" vertical="center" wrapText="1"/>
    </xf>
    <xf numFmtId="6" fontId="12" fillId="4" borderId="41" xfId="0" applyNumberFormat="1" applyFont="1" applyFill="1" applyBorder="1" applyAlignment="1" applyProtection="1">
      <alignment horizontal="left" vertical="center" wrapText="1"/>
    </xf>
    <xf numFmtId="164" fontId="46" fillId="7" borderId="5" xfId="0" applyNumberFormat="1" applyFont="1" applyFill="1" applyBorder="1" applyAlignment="1" applyProtection="1">
      <alignment horizontal="left" vertical="center"/>
      <protection locked="0"/>
    </xf>
    <xf numFmtId="0" fontId="37" fillId="7" borderId="63" xfId="0" applyFont="1" applyFill="1" applyBorder="1" applyAlignment="1" applyProtection="1">
      <alignment horizontal="left" vertical="center" indent="1"/>
      <protection locked="0"/>
    </xf>
    <xf numFmtId="0" fontId="37" fillId="7" borderId="7" xfId="0" applyFont="1" applyFill="1" applyBorder="1" applyAlignment="1" applyProtection="1">
      <alignment horizontal="left" vertical="center" indent="1"/>
      <protection locked="0"/>
    </xf>
    <xf numFmtId="0" fontId="37" fillId="7" borderId="22" xfId="0" applyFont="1" applyFill="1" applyBorder="1" applyAlignment="1" applyProtection="1">
      <alignment horizontal="left" vertical="center" indent="1"/>
      <protection locked="0"/>
    </xf>
    <xf numFmtId="0" fontId="9" fillId="0" borderId="79" xfId="0" applyFont="1" applyFill="1" applyBorder="1" applyAlignment="1" applyProtection="1">
      <alignment horizontal="left" wrapText="1"/>
    </xf>
    <xf numFmtId="0" fontId="9" fillId="0" borderId="80" xfId="0" applyFont="1" applyFill="1" applyBorder="1" applyAlignment="1" applyProtection="1">
      <alignment horizontal="left" wrapText="1"/>
    </xf>
    <xf numFmtId="0" fontId="9" fillId="0" borderId="14" xfId="0" applyFont="1" applyFill="1" applyBorder="1" applyAlignment="1" applyProtection="1">
      <alignment horizontal="left" wrapText="1"/>
    </xf>
    <xf numFmtId="0" fontId="22" fillId="0" borderId="8" xfId="0" applyFont="1" applyBorder="1" applyAlignment="1">
      <alignment horizontal="center" vertical="center"/>
    </xf>
    <xf numFmtId="0" fontId="22" fillId="0" borderId="19" xfId="0" applyFont="1" applyBorder="1" applyAlignment="1">
      <alignment horizontal="center" vertical="center"/>
    </xf>
    <xf numFmtId="0" fontId="22" fillId="0" borderId="0" xfId="0" applyFont="1" applyBorder="1" applyAlignment="1">
      <alignment horizontal="center" vertical="center"/>
    </xf>
    <xf numFmtId="0" fontId="22" fillId="4" borderId="11" xfId="0" applyFont="1" applyFill="1" applyBorder="1" applyAlignment="1">
      <alignment horizontal="center" vertical="center"/>
    </xf>
    <xf numFmtId="0" fontId="22" fillId="4" borderId="13" xfId="0" applyFont="1" applyFill="1" applyBorder="1" applyAlignment="1">
      <alignment horizontal="center" vertical="center"/>
    </xf>
    <xf numFmtId="0" fontId="22" fillId="4" borderId="21" xfId="0" applyFont="1" applyFill="1" applyBorder="1" applyAlignment="1">
      <alignment horizontal="center" vertical="center"/>
    </xf>
    <xf numFmtId="0" fontId="9" fillId="0" borderId="67" xfId="0" applyFont="1" applyBorder="1" applyAlignment="1">
      <alignment horizontal="center"/>
    </xf>
    <xf numFmtId="0" fontId="9" fillId="0" borderId="66" xfId="0" applyFont="1" applyBorder="1" applyAlignment="1">
      <alignment horizontal="center"/>
    </xf>
    <xf numFmtId="0" fontId="10" fillId="0" borderId="68" xfId="0" applyFont="1" applyFill="1" applyBorder="1" applyAlignment="1" applyProtection="1">
      <alignment horizontal="center" vertical="center" wrapText="1"/>
    </xf>
    <xf numFmtId="0" fontId="10" fillId="0" borderId="81"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9" fillId="0" borderId="64" xfId="0" applyFont="1" applyFill="1" applyBorder="1" applyAlignment="1" applyProtection="1">
      <alignment horizontal="left" vertical="center" wrapText="1"/>
    </xf>
    <xf numFmtId="0" fontId="9" fillId="0" borderId="62" xfId="0" applyFont="1" applyFill="1" applyBorder="1" applyAlignment="1" applyProtection="1">
      <alignment horizontal="left" vertical="center" wrapText="1"/>
    </xf>
    <xf numFmtId="0" fontId="18" fillId="0" borderId="55" xfId="0" applyFont="1" applyBorder="1" applyAlignment="1" applyProtection="1">
      <alignment horizontal="left" vertical="center"/>
    </xf>
    <xf numFmtId="0" fontId="18" fillId="0" borderId="62" xfId="0" applyFont="1" applyBorder="1" applyAlignment="1" applyProtection="1">
      <alignment horizontal="left" vertical="center"/>
    </xf>
    <xf numFmtId="0" fontId="19" fillId="7" borderId="41" xfId="0" applyNumberFormat="1" applyFont="1" applyFill="1" applyBorder="1" applyAlignment="1" applyProtection="1">
      <alignment horizontal="right" vertical="center"/>
      <protection locked="0"/>
    </xf>
    <xf numFmtId="0" fontId="22" fillId="4" borderId="79" xfId="0" applyFont="1" applyFill="1" applyBorder="1" applyAlignment="1">
      <alignment horizontal="center" vertical="center"/>
    </xf>
    <xf numFmtId="0" fontId="22" fillId="4" borderId="61" xfId="0" applyFont="1" applyFill="1" applyBorder="1" applyAlignment="1">
      <alignment horizontal="center" vertical="center"/>
    </xf>
    <xf numFmtId="14" fontId="9" fillId="7" borderId="41" xfId="0" applyNumberFormat="1" applyFont="1" applyFill="1" applyBorder="1" applyAlignment="1" applyProtection="1">
      <alignment horizontal="left" vertical="center" indent="1"/>
      <protection locked="0"/>
    </xf>
    <xf numFmtId="14" fontId="9" fillId="7" borderId="42" xfId="0" applyNumberFormat="1" applyFont="1" applyFill="1" applyBorder="1" applyAlignment="1" applyProtection="1">
      <alignment horizontal="left" vertical="center" indent="1"/>
      <protection locked="0"/>
    </xf>
    <xf numFmtId="0" fontId="19" fillId="7" borderId="51" xfId="0" applyFont="1" applyFill="1" applyBorder="1" applyAlignment="1" applyProtection="1">
      <alignment horizontal="center" vertical="center"/>
      <protection locked="0"/>
    </xf>
    <xf numFmtId="0" fontId="19" fillId="7" borderId="52" xfId="0" applyFont="1" applyFill="1" applyBorder="1" applyAlignment="1" applyProtection="1">
      <alignment horizontal="center" vertical="center"/>
      <protection locked="0"/>
    </xf>
    <xf numFmtId="0" fontId="19" fillId="7" borderId="53" xfId="0" applyFont="1" applyFill="1" applyBorder="1" applyAlignment="1" applyProtection="1">
      <alignment horizontal="center" vertical="center"/>
      <protection locked="0"/>
    </xf>
    <xf numFmtId="0" fontId="12" fillId="4" borderId="12"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44" fillId="3" borderId="63" xfId="0" applyFont="1" applyFill="1" applyBorder="1" applyAlignment="1">
      <alignment horizontal="center" vertical="center" wrapText="1"/>
    </xf>
    <xf numFmtId="0" fontId="44" fillId="3" borderId="7" xfId="0" applyFont="1" applyFill="1" applyBorder="1" applyAlignment="1">
      <alignment horizontal="center" vertical="center" wrapText="1"/>
    </xf>
    <xf numFmtId="0" fontId="44" fillId="3" borderId="22" xfId="0" applyFont="1" applyFill="1" applyBorder="1" applyAlignment="1">
      <alignment horizontal="center" vertical="center" wrapText="1"/>
    </xf>
    <xf numFmtId="0" fontId="25" fillId="0" borderId="0" xfId="0" applyFont="1" applyAlignment="1">
      <alignment horizontal="center"/>
    </xf>
    <xf numFmtId="0" fontId="12" fillId="4" borderId="55" xfId="0" applyFont="1" applyFill="1" applyBorder="1" applyAlignment="1" applyProtection="1">
      <alignment horizontal="center" vertical="center" wrapText="1"/>
    </xf>
    <xf numFmtId="0" fontId="12" fillId="4" borderId="59" xfId="0" applyFont="1" applyFill="1" applyBorder="1" applyAlignment="1" applyProtection="1">
      <alignment horizontal="center" vertical="center" wrapText="1"/>
    </xf>
    <xf numFmtId="0" fontId="12" fillId="4" borderId="62" xfId="0" applyFont="1" applyFill="1" applyBorder="1" applyAlignment="1" applyProtection="1">
      <alignment horizontal="center" vertical="center" wrapText="1"/>
    </xf>
    <xf numFmtId="0" fontId="11" fillId="0" borderId="55" xfId="0" applyFont="1" applyBorder="1" applyAlignment="1">
      <alignment horizontal="center" vertical="center" wrapText="1"/>
    </xf>
    <xf numFmtId="0" fontId="11" fillId="0" borderId="62" xfId="0" applyFont="1" applyBorder="1" applyAlignment="1">
      <alignment horizontal="center" vertical="center" wrapText="1"/>
    </xf>
    <xf numFmtId="0" fontId="15" fillId="0" borderId="16" xfId="0" applyFont="1" applyBorder="1" applyAlignment="1" applyProtection="1">
      <alignment horizontal="left" vertical="center" wrapText="1" indent="1"/>
    </xf>
    <xf numFmtId="0" fontId="15" fillId="0" borderId="14" xfId="0" applyFont="1" applyBorder="1" applyAlignment="1" applyProtection="1">
      <alignment horizontal="left" vertical="center" wrapText="1" indent="1"/>
    </xf>
    <xf numFmtId="0" fontId="22" fillId="0" borderId="7" xfId="0" applyFont="1" applyBorder="1" applyAlignment="1">
      <alignment horizontal="center" vertical="center"/>
    </xf>
    <xf numFmtId="0" fontId="12" fillId="4" borderId="86" xfId="0" applyFont="1" applyFill="1" applyBorder="1" applyAlignment="1" applyProtection="1">
      <alignment horizontal="left" vertical="center" wrapText="1"/>
    </xf>
    <xf numFmtId="0" fontId="12" fillId="4" borderId="87" xfId="0" applyFont="1" applyFill="1" applyBorder="1" applyAlignment="1" applyProtection="1">
      <alignment horizontal="left" vertical="center" wrapText="1"/>
    </xf>
    <xf numFmtId="0" fontId="12" fillId="4" borderId="7" xfId="0" applyFont="1" applyFill="1" applyBorder="1" applyAlignment="1" applyProtection="1">
      <alignment horizontal="center" vertical="center" wrapText="1"/>
    </xf>
    <xf numFmtId="0" fontId="30" fillId="0" borderId="35" xfId="0" applyFont="1" applyBorder="1" applyAlignment="1">
      <alignment horizontal="center" vertical="center"/>
    </xf>
    <xf numFmtId="0" fontId="30" fillId="0" borderId="36" xfId="0" applyFont="1" applyBorder="1" applyAlignment="1">
      <alignment horizontal="center" vertical="center"/>
    </xf>
    <xf numFmtId="0" fontId="30" fillId="0" borderId="38" xfId="0" applyFont="1" applyBorder="1" applyAlignment="1">
      <alignment horizontal="center" vertical="center"/>
    </xf>
    <xf numFmtId="0" fontId="10" fillId="7" borderId="56" xfId="0" applyFont="1" applyFill="1" applyBorder="1" applyAlignment="1" applyProtection="1">
      <alignment horizontal="center" vertical="center" wrapText="1"/>
      <protection locked="0"/>
    </xf>
    <xf numFmtId="0" fontId="10" fillId="7" borderId="15" xfId="0" applyFont="1" applyFill="1" applyBorder="1" applyAlignment="1" applyProtection="1">
      <alignment horizontal="center" vertical="center" wrapText="1"/>
      <protection locked="0"/>
    </xf>
    <xf numFmtId="0" fontId="22" fillId="0" borderId="89" xfId="0" applyFont="1" applyBorder="1" applyAlignment="1">
      <alignment horizontal="center" vertical="center"/>
    </xf>
    <xf numFmtId="0" fontId="22" fillId="0" borderId="37" xfId="0" applyFont="1" applyBorder="1" applyAlignment="1">
      <alignment horizontal="center" vertical="center"/>
    </xf>
    <xf numFmtId="0" fontId="22" fillId="0" borderId="89" xfId="0" applyFont="1" applyFill="1" applyBorder="1" applyAlignment="1">
      <alignment horizontal="center" vertical="center"/>
    </xf>
    <xf numFmtId="0" fontId="22" fillId="0" borderId="8" xfId="0" applyFont="1" applyFill="1" applyBorder="1" applyAlignment="1">
      <alignment horizontal="center" vertical="center"/>
    </xf>
    <xf numFmtId="0" fontId="22" fillId="0" borderId="37" xfId="0" applyFont="1" applyFill="1" applyBorder="1" applyAlignment="1">
      <alignment horizontal="center" vertical="center"/>
    </xf>
    <xf numFmtId="0" fontId="12" fillId="4" borderId="51" xfId="0" applyFont="1" applyFill="1" applyBorder="1" applyAlignment="1" applyProtection="1">
      <alignment horizontal="left" vertical="center" wrapText="1"/>
    </xf>
    <xf numFmtId="0" fontId="12" fillId="4" borderId="52" xfId="0" applyFont="1" applyFill="1" applyBorder="1" applyAlignment="1" applyProtection="1">
      <alignment horizontal="left" vertical="center" wrapText="1"/>
    </xf>
    <xf numFmtId="0" fontId="12" fillId="4" borderId="58" xfId="0" applyFont="1" applyFill="1" applyBorder="1" applyAlignment="1" applyProtection="1">
      <alignment horizontal="left" vertical="center" wrapText="1"/>
    </xf>
    <xf numFmtId="0" fontId="12" fillId="4" borderId="56" xfId="0" applyFont="1" applyFill="1" applyBorder="1" applyAlignment="1" applyProtection="1">
      <alignment horizontal="right" vertical="center" wrapText="1"/>
    </xf>
    <xf numFmtId="0" fontId="12" fillId="4" borderId="57" xfId="0" applyFont="1" applyFill="1" applyBorder="1" applyAlignment="1" applyProtection="1">
      <alignment horizontal="right" vertical="center" wrapText="1"/>
    </xf>
    <xf numFmtId="0" fontId="34" fillId="4" borderId="12" xfId="0" applyFont="1" applyFill="1" applyBorder="1" applyAlignment="1">
      <alignment horizontal="center" vertical="center" wrapText="1"/>
    </xf>
    <xf numFmtId="0" fontId="34" fillId="4" borderId="7" xfId="0" applyFont="1" applyFill="1" applyBorder="1" applyAlignment="1">
      <alignment horizontal="center" vertical="center" wrapText="1"/>
    </xf>
    <xf numFmtId="0" fontId="34" fillId="4" borderId="22" xfId="0" applyFont="1" applyFill="1" applyBorder="1" applyAlignment="1">
      <alignment horizontal="center" vertical="center" wrapText="1"/>
    </xf>
    <xf numFmtId="0" fontId="31" fillId="4" borderId="11" xfId="0" applyFont="1" applyFill="1" applyBorder="1" applyAlignment="1">
      <alignment horizontal="center" vertical="center"/>
    </xf>
    <xf numFmtId="0" fontId="31" fillId="4" borderId="17" xfId="0" applyFont="1" applyFill="1" applyBorder="1" applyAlignment="1">
      <alignment horizontal="center" vertical="center"/>
    </xf>
    <xf numFmtId="0" fontId="15" fillId="7" borderId="41" xfId="0" applyFont="1" applyFill="1" applyBorder="1" applyAlignment="1" applyProtection="1">
      <alignment horizontal="center" vertical="center" wrapText="1"/>
      <protection locked="0"/>
    </xf>
    <xf numFmtId="0" fontId="15" fillId="7" borderId="42" xfId="0" applyFont="1" applyFill="1" applyBorder="1" applyAlignment="1" applyProtection="1">
      <alignment horizontal="center" vertical="center" wrapText="1"/>
      <protection locked="0"/>
    </xf>
    <xf numFmtId="0" fontId="15" fillId="7" borderId="5" xfId="0" applyFont="1" applyFill="1" applyBorder="1" applyAlignment="1" applyProtection="1">
      <alignment horizontal="center" vertical="center" wrapText="1"/>
      <protection locked="0"/>
    </xf>
    <xf numFmtId="0" fontId="15" fillId="7" borderId="50" xfId="0" applyFont="1" applyFill="1" applyBorder="1" applyAlignment="1" applyProtection="1">
      <alignment horizontal="center" vertical="center" wrapText="1"/>
      <protection locked="0"/>
    </xf>
    <xf numFmtId="0" fontId="15" fillId="4" borderId="47" xfId="0" applyFont="1" applyFill="1" applyBorder="1" applyAlignment="1">
      <alignment horizontal="right" vertical="center" wrapText="1" indent="1"/>
    </xf>
    <xf numFmtId="6" fontId="12" fillId="0" borderId="9" xfId="0" applyNumberFormat="1" applyFont="1" applyBorder="1" applyAlignment="1">
      <alignment horizontal="right" vertical="center" wrapText="1" indent="1"/>
    </xf>
    <xf numFmtId="6" fontId="12" fillId="0" borderId="57" xfId="0" applyNumberFormat="1" applyFont="1" applyBorder="1" applyAlignment="1">
      <alignment horizontal="right" vertical="center" wrapText="1" indent="1"/>
    </xf>
    <xf numFmtId="0" fontId="15" fillId="7" borderId="16" xfId="0" applyFont="1" applyFill="1" applyBorder="1" applyAlignment="1" applyProtection="1">
      <alignment horizontal="center" vertical="center" wrapText="1"/>
      <protection locked="0"/>
    </xf>
    <xf numFmtId="0" fontId="15" fillId="7" borderId="60" xfId="0" applyFont="1" applyFill="1" applyBorder="1" applyAlignment="1" applyProtection="1">
      <alignment horizontal="center" vertical="center" wrapText="1"/>
      <protection locked="0"/>
    </xf>
    <xf numFmtId="0" fontId="15" fillId="7" borderId="44" xfId="0" applyFont="1" applyFill="1" applyBorder="1" applyAlignment="1" applyProtection="1">
      <alignment horizontal="left" vertical="center" wrapText="1"/>
      <protection locked="0"/>
    </xf>
    <xf numFmtId="0" fontId="15" fillId="7" borderId="45" xfId="0" applyFont="1" applyFill="1" applyBorder="1" applyAlignment="1" applyProtection="1">
      <alignment horizontal="left" vertical="center" wrapText="1"/>
      <protection locked="0"/>
    </xf>
    <xf numFmtId="49" fontId="13" fillId="7" borderId="100" xfId="0" applyNumberFormat="1" applyFont="1" applyFill="1" applyBorder="1" applyAlignment="1" applyProtection="1">
      <alignment horizontal="center" vertical="center" wrapText="1"/>
      <protection locked="0"/>
    </xf>
    <xf numFmtId="49" fontId="13" fillId="7" borderId="101" xfId="0" applyNumberFormat="1" applyFont="1" applyFill="1" applyBorder="1" applyAlignment="1" applyProtection="1">
      <alignment horizontal="center" vertical="center" wrapText="1"/>
      <protection locked="0"/>
    </xf>
    <xf numFmtId="49" fontId="13" fillId="7" borderId="54" xfId="0" applyNumberFormat="1" applyFont="1" applyFill="1" applyBorder="1" applyAlignment="1" applyProtection="1">
      <alignment horizontal="center" vertical="center" wrapText="1"/>
      <protection locked="0"/>
    </xf>
    <xf numFmtId="0" fontId="48" fillId="0" borderId="0" xfId="0" applyFont="1" applyBorder="1" applyAlignment="1">
      <alignment horizontal="left" vertical="center" wrapText="1"/>
    </xf>
    <xf numFmtId="0" fontId="22" fillId="0" borderId="94" xfId="0" applyFont="1" applyBorder="1" applyAlignment="1">
      <alignment horizontal="center" vertical="center"/>
    </xf>
    <xf numFmtId="0" fontId="22" fillId="0" borderId="65" xfId="0" applyFont="1" applyBorder="1" applyAlignment="1">
      <alignment horizontal="center" vertical="center"/>
    </xf>
    <xf numFmtId="0" fontId="31" fillId="4" borderId="92" xfId="0" applyFont="1" applyFill="1" applyBorder="1" applyAlignment="1">
      <alignment horizontal="center" vertical="center"/>
    </xf>
    <xf numFmtId="0" fontId="31" fillId="4" borderId="93" xfId="0" applyFont="1" applyFill="1" applyBorder="1" applyAlignment="1">
      <alignment horizontal="center" vertical="center"/>
    </xf>
    <xf numFmtId="0" fontId="31" fillId="4" borderId="104" xfId="0" applyFont="1" applyFill="1" applyBorder="1" applyAlignment="1">
      <alignment horizontal="center" vertical="center"/>
    </xf>
    <xf numFmtId="0" fontId="15" fillId="0" borderId="16" xfId="0" applyFont="1" applyBorder="1" applyAlignment="1" applyProtection="1">
      <alignment horizontal="left" vertical="center" wrapText="1"/>
    </xf>
    <xf numFmtId="0" fontId="15" fillId="0" borderId="14" xfId="0" applyFont="1" applyBorder="1" applyAlignment="1" applyProtection="1">
      <alignment horizontal="left" vertical="center" wrapText="1"/>
    </xf>
    <xf numFmtId="0" fontId="15" fillId="0" borderId="106" xfId="0" applyFont="1" applyBorder="1" applyAlignment="1" applyProtection="1">
      <alignment horizontal="left" vertical="center" wrapText="1" indent="1"/>
    </xf>
    <xf numFmtId="0" fontId="15" fillId="0" borderId="105" xfId="0" applyFont="1" applyBorder="1" applyAlignment="1" applyProtection="1">
      <alignment horizontal="left" vertical="center" wrapText="1" indent="1"/>
    </xf>
    <xf numFmtId="0" fontId="31" fillId="4" borderId="90" xfId="0" applyFont="1" applyFill="1" applyBorder="1" applyAlignment="1">
      <alignment horizontal="center" vertical="center"/>
    </xf>
    <xf numFmtId="0" fontId="31" fillId="4" borderId="91" xfId="0" applyFont="1" applyFill="1" applyBorder="1" applyAlignment="1">
      <alignment horizontal="center" vertical="center"/>
    </xf>
    <xf numFmtId="0" fontId="12" fillId="4" borderId="9" xfId="0" applyFont="1" applyFill="1" applyBorder="1" applyAlignment="1">
      <alignment horizontal="left" vertical="center" wrapText="1" indent="1"/>
    </xf>
    <xf numFmtId="0" fontId="12" fillId="4" borderId="57" xfId="0" applyFont="1" applyFill="1" applyBorder="1" applyAlignment="1">
      <alignment horizontal="left" vertical="center" wrapText="1" indent="1"/>
    </xf>
    <xf numFmtId="0" fontId="12" fillId="2" borderId="83"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4" xfId="0" applyFont="1" applyFill="1" applyBorder="1" applyAlignment="1">
      <alignment horizontal="center" vertical="center" wrapText="1"/>
    </xf>
    <xf numFmtId="0" fontId="9" fillId="0" borderId="64" xfId="0" applyFont="1" applyFill="1" applyBorder="1" applyAlignment="1" applyProtection="1">
      <alignment horizontal="left" wrapText="1"/>
    </xf>
    <xf numFmtId="0" fontId="9" fillId="0" borderId="62" xfId="0" applyFont="1" applyFill="1" applyBorder="1" applyAlignment="1" applyProtection="1">
      <alignment horizontal="left" wrapText="1"/>
    </xf>
    <xf numFmtId="8" fontId="10" fillId="4" borderId="8" xfId="0" applyNumberFormat="1" applyFont="1" applyFill="1" applyBorder="1" applyAlignment="1">
      <alignment horizontal="center" vertical="center" wrapText="1"/>
    </xf>
    <xf numFmtId="8" fontId="10" fillId="4" borderId="15" xfId="0" applyNumberFormat="1" applyFont="1" applyFill="1" applyBorder="1" applyAlignment="1">
      <alignment horizontal="center" vertical="center" wrapText="1"/>
    </xf>
    <xf numFmtId="0" fontId="10" fillId="4" borderId="9" xfId="0" applyFont="1" applyFill="1" applyBorder="1" applyAlignment="1">
      <alignment horizontal="left" vertical="center" wrapText="1"/>
    </xf>
    <xf numFmtId="0" fontId="10" fillId="4" borderId="8" xfId="0" applyFont="1" applyFill="1" applyBorder="1" applyAlignment="1">
      <alignment horizontal="left" vertical="center" wrapText="1"/>
    </xf>
    <xf numFmtId="0" fontId="22" fillId="4" borderId="95" xfId="0" applyFont="1" applyFill="1" applyBorder="1" applyAlignment="1">
      <alignment horizontal="center" vertical="center"/>
    </xf>
    <xf numFmtId="0" fontId="22" fillId="4" borderId="97" xfId="0" applyFont="1" applyFill="1" applyBorder="1" applyAlignment="1">
      <alignment horizontal="center" vertical="center"/>
    </xf>
    <xf numFmtId="8" fontId="29" fillId="0" borderId="41" xfId="0" applyNumberFormat="1" applyFont="1" applyFill="1" applyBorder="1" applyAlignment="1">
      <alignment horizontal="right" vertical="center" wrapText="1"/>
    </xf>
    <xf numFmtId="8" fontId="29" fillId="0" borderId="55" xfId="0" applyNumberFormat="1" applyFont="1" applyFill="1" applyBorder="1" applyAlignment="1">
      <alignment horizontal="right" vertical="center" wrapText="1"/>
    </xf>
    <xf numFmtId="0" fontId="12" fillId="4" borderId="64" xfId="0" applyFont="1" applyFill="1" applyBorder="1" applyAlignment="1" applyProtection="1">
      <alignment horizontal="left" vertical="center" wrapText="1" indent="1"/>
    </xf>
    <xf numFmtId="0" fontId="12" fillId="4" borderId="59" xfId="0" applyFont="1" applyFill="1" applyBorder="1" applyAlignment="1" applyProtection="1">
      <alignment horizontal="left" vertical="center" wrapText="1" indent="1"/>
    </xf>
    <xf numFmtId="0" fontId="12" fillId="4" borderId="62" xfId="0" applyFont="1" applyFill="1" applyBorder="1" applyAlignment="1" applyProtection="1">
      <alignment horizontal="left" vertical="center" wrapText="1" indent="1"/>
    </xf>
    <xf numFmtId="0" fontId="12" fillId="0" borderId="12" xfId="0" applyFont="1" applyBorder="1" applyAlignment="1">
      <alignment horizontal="center" vertical="center" wrapText="1"/>
    </xf>
    <xf numFmtId="0" fontId="12" fillId="0" borderId="22" xfId="0" applyFont="1" applyBorder="1" applyAlignment="1">
      <alignment horizontal="center" vertical="center" wrapText="1"/>
    </xf>
    <xf numFmtId="0" fontId="26" fillId="0" borderId="0" xfId="0" applyNumberFormat="1" applyFont="1" applyFill="1" applyAlignment="1">
      <alignment vertical="center"/>
    </xf>
    <xf numFmtId="0" fontId="15" fillId="0" borderId="20"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70" xfId="0" applyFont="1" applyBorder="1" applyAlignment="1" applyProtection="1">
      <alignment horizontal="center" vertical="center" wrapText="1"/>
      <protection locked="0"/>
    </xf>
    <xf numFmtId="0" fontId="15" fillId="0" borderId="72" xfId="0" applyFont="1" applyBorder="1" applyAlignment="1" applyProtection="1">
      <alignment horizontal="center" vertical="center" wrapText="1"/>
      <protection locked="0"/>
    </xf>
    <xf numFmtId="0" fontId="15" fillId="0" borderId="71" xfId="0" applyFont="1" applyBorder="1" applyAlignment="1" applyProtection="1">
      <alignment horizontal="center" vertical="center" wrapText="1"/>
      <protection locked="0"/>
    </xf>
    <xf numFmtId="0" fontId="15" fillId="0" borderId="77" xfId="0" applyFont="1" applyBorder="1" applyAlignment="1" applyProtection="1">
      <alignment horizontal="center" vertical="center" wrapText="1"/>
      <protection locked="0"/>
    </xf>
    <xf numFmtId="0" fontId="15" fillId="0" borderId="19" xfId="0" applyFont="1" applyBorder="1" applyAlignment="1" applyProtection="1">
      <alignment horizontal="center" vertical="center" wrapText="1"/>
      <protection locked="0"/>
    </xf>
    <xf numFmtId="0" fontId="15" fillId="0" borderId="78" xfId="0" applyFont="1" applyBorder="1" applyAlignment="1" applyProtection="1">
      <alignment horizontal="center" vertical="center" wrapText="1"/>
      <protection locked="0"/>
    </xf>
    <xf numFmtId="0" fontId="12" fillId="0" borderId="9"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15" xfId="0" applyFont="1" applyBorder="1" applyAlignment="1">
      <alignment horizontal="center" vertical="center" wrapText="1"/>
    </xf>
    <xf numFmtId="0" fontId="8" fillId="0" borderId="7" xfId="0" applyFont="1" applyBorder="1" applyAlignment="1">
      <alignment horizontal="left" vertical="center" wrapText="1"/>
    </xf>
    <xf numFmtId="0" fontId="18" fillId="0" borderId="7" xfId="0" applyFont="1" applyBorder="1" applyAlignment="1">
      <alignment horizontal="left" vertical="center" wrapText="1"/>
    </xf>
    <xf numFmtId="0" fontId="22" fillId="4" borderId="17" xfId="0" applyFont="1" applyFill="1" applyBorder="1" applyAlignment="1">
      <alignment horizontal="center" vertical="center"/>
    </xf>
    <xf numFmtId="0" fontId="22" fillId="4" borderId="10" xfId="0" applyFont="1" applyFill="1" applyBorder="1" applyAlignment="1">
      <alignment horizontal="center" vertical="center"/>
    </xf>
    <xf numFmtId="0" fontId="24" fillId="0" borderId="61" xfId="0" applyFont="1" applyBorder="1" applyAlignment="1">
      <alignment horizontal="left" vertical="center" wrapText="1" indent="1"/>
    </xf>
    <xf numFmtId="0" fontId="24" fillId="0" borderId="52" xfId="0" applyFont="1" applyBorder="1" applyAlignment="1">
      <alignment horizontal="left" vertical="center" wrapText="1" indent="1"/>
    </xf>
    <xf numFmtId="0" fontId="24" fillId="0" borderId="53" xfId="0" applyFont="1" applyBorder="1" applyAlignment="1">
      <alignment horizontal="left" vertical="center" wrapText="1" indent="1"/>
    </xf>
    <xf numFmtId="0" fontId="9" fillId="5" borderId="0" xfId="0" applyFont="1" applyFill="1" applyAlignment="1" applyProtection="1">
      <alignment horizontal="left"/>
      <protection locked="0"/>
    </xf>
    <xf numFmtId="0" fontId="28" fillId="0" borderId="0" xfId="0" applyFont="1" applyFill="1" applyAlignment="1" applyProtection="1">
      <alignment horizontal="center"/>
      <protection locked="0"/>
    </xf>
    <xf numFmtId="0" fontId="6" fillId="0" borderId="0" xfId="0" applyFont="1" applyBorder="1" applyAlignment="1">
      <alignment horizontal="right" vertical="center" wrapText="1"/>
    </xf>
    <xf numFmtId="0" fontId="6" fillId="0" borderId="23" xfId="0" applyFont="1" applyBorder="1" applyAlignment="1">
      <alignment horizontal="right" vertical="center" wrapText="1"/>
    </xf>
    <xf numFmtId="0" fontId="26" fillId="0" borderId="0" xfId="0" applyNumberFormat="1" applyFont="1" applyFill="1" applyAlignment="1">
      <alignment horizontal="left" vertical="center"/>
    </xf>
    <xf numFmtId="0" fontId="27" fillId="4" borderId="8"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0" xfId="0" applyFont="1" applyBorder="1" applyAlignment="1">
      <alignment horizontal="right" vertical="center" wrapText="1"/>
    </xf>
    <xf numFmtId="0" fontId="6" fillId="0" borderId="33" xfId="0" applyFont="1" applyBorder="1" applyAlignment="1">
      <alignment horizontal="right" vertical="center" wrapText="1"/>
    </xf>
    <xf numFmtId="0" fontId="6" fillId="0" borderId="2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32" xfId="0" applyFont="1" applyBorder="1" applyAlignment="1">
      <alignment horizontal="center" vertical="center" wrapText="1"/>
    </xf>
    <xf numFmtId="0" fontId="6" fillId="2" borderId="29" xfId="0" applyFont="1" applyFill="1" applyBorder="1" applyAlignment="1">
      <alignment horizontal="left" vertical="center" wrapText="1"/>
    </xf>
    <xf numFmtId="0" fontId="6" fillId="2" borderId="30" xfId="0" applyFont="1" applyFill="1" applyBorder="1" applyAlignment="1">
      <alignment horizontal="left" vertical="center" wrapText="1"/>
    </xf>
    <xf numFmtId="0" fontId="6" fillId="2" borderId="34" xfId="0" applyFont="1" applyFill="1" applyBorder="1" applyAlignment="1">
      <alignment horizontal="left" vertical="center" wrapText="1"/>
    </xf>
    <xf numFmtId="0" fontId="6" fillId="0" borderId="9" xfId="0" applyFont="1" applyBorder="1" applyAlignment="1">
      <alignment horizontal="center" vertical="center" wrapText="1"/>
    </xf>
    <xf numFmtId="0" fontId="6" fillId="0" borderId="15" xfId="0" applyFont="1" applyBorder="1" applyAlignment="1">
      <alignment horizontal="center" vertical="center" wrapText="1"/>
    </xf>
  </cellXfs>
  <cellStyles count="2">
    <cellStyle name="Monétaire" xfId="1" builtinId="4"/>
    <cellStyle name="Normal" xfId="0" builtinId="0"/>
  </cellStyles>
  <dxfs count="18">
    <dxf>
      <font>
        <b/>
        <i val="0"/>
      </font>
      <fill>
        <patternFill>
          <bgColor rgb="FFFF0000"/>
        </patternFill>
      </fill>
    </dxf>
    <dxf>
      <font>
        <b/>
        <i val="0"/>
        <color rgb="FF00B050"/>
      </font>
      <fill>
        <patternFill patternType="none">
          <bgColor auto="1"/>
        </patternFill>
      </fill>
    </dxf>
    <dxf>
      <font>
        <b/>
        <i val="0"/>
        <color rgb="FF00B050"/>
      </font>
      <fill>
        <patternFill patternType="none">
          <bgColor auto="1"/>
        </patternFill>
      </fill>
    </dxf>
    <dxf>
      <font>
        <b/>
        <i val="0"/>
      </font>
      <fill>
        <patternFill>
          <bgColor rgb="FFFF0000"/>
        </patternFill>
      </fill>
    </dxf>
    <dxf>
      <font>
        <b/>
        <i val="0"/>
        <color rgb="FF00B050"/>
      </font>
      <fill>
        <patternFill patternType="none">
          <bgColor auto="1"/>
        </patternFill>
      </fill>
    </dxf>
    <dxf>
      <font>
        <b/>
        <i val="0"/>
        <color rgb="FF00B050"/>
      </font>
      <fill>
        <patternFill patternType="none">
          <bgColor auto="1"/>
        </patternFill>
      </fill>
    </dxf>
    <dxf>
      <font>
        <b/>
        <i val="0"/>
      </font>
      <fill>
        <patternFill>
          <bgColor rgb="FFFF0000"/>
        </patternFill>
      </fill>
    </dxf>
    <dxf>
      <font>
        <b/>
        <i val="0"/>
        <color rgb="FF00B050"/>
      </font>
      <fill>
        <patternFill patternType="none">
          <bgColor auto="1"/>
        </patternFill>
      </fill>
    </dxf>
    <dxf>
      <font>
        <b/>
        <i val="0"/>
        <color rgb="FF00B050"/>
      </font>
      <fill>
        <patternFill patternType="none">
          <bgColor auto="1"/>
        </patternFill>
      </fill>
    </dxf>
    <dxf>
      <font>
        <b/>
        <i val="0"/>
      </font>
      <fill>
        <patternFill>
          <bgColor rgb="FFFF0000"/>
        </patternFill>
      </fill>
    </dxf>
    <dxf>
      <font>
        <b/>
        <i val="0"/>
        <color rgb="FF00B050"/>
      </font>
      <fill>
        <patternFill patternType="none">
          <bgColor auto="1"/>
        </patternFill>
      </fill>
    </dxf>
    <dxf>
      <font>
        <b/>
        <i val="0"/>
        <color rgb="FF00B050"/>
      </font>
      <fill>
        <patternFill patternType="none">
          <bgColor auto="1"/>
        </patternFill>
      </fill>
    </dxf>
    <dxf>
      <font>
        <b/>
        <i val="0"/>
      </font>
      <fill>
        <patternFill>
          <bgColor rgb="FFFF0000"/>
        </patternFill>
      </fill>
    </dxf>
    <dxf>
      <font>
        <b/>
        <i val="0"/>
        <color rgb="FF00B050"/>
      </font>
      <fill>
        <patternFill patternType="none">
          <bgColor auto="1"/>
        </patternFill>
      </fill>
    </dxf>
    <dxf>
      <font>
        <b/>
        <i val="0"/>
        <color rgb="FF00B050"/>
      </font>
      <fill>
        <patternFill patternType="none">
          <bgColor auto="1"/>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194393</xdr:colOff>
      <xdr:row>64</xdr:row>
      <xdr:rowOff>61914</xdr:rowOff>
    </xdr:from>
    <xdr:to>
      <xdr:col>1</xdr:col>
      <xdr:colOff>538163</xdr:colOff>
      <xdr:row>65</xdr:row>
      <xdr:rowOff>119062</xdr:rowOff>
    </xdr:to>
    <xdr:pic>
      <xdr:nvPicPr>
        <xdr:cNvPr id="1081" name="Image 2">
          <a:extLst>
            <a:ext uri="{FF2B5EF4-FFF2-40B4-BE49-F238E27FC236}">
              <a16:creationId xmlns="" xmlns:a16="http://schemas.microsoft.com/office/drawing/2014/main" id="{00000000-0008-0000-0000-000039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rot="10800000">
          <a:off x="194393" y="21382039"/>
          <a:ext cx="708895" cy="4143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193676</xdr:colOff>
      <xdr:row>75</xdr:row>
      <xdr:rowOff>44451</xdr:rowOff>
    </xdr:from>
    <xdr:to>
      <xdr:col>8</xdr:col>
      <xdr:colOff>103188</xdr:colOff>
      <xdr:row>75</xdr:row>
      <xdr:rowOff>53976</xdr:rowOff>
    </xdr:to>
    <xdr:cxnSp macro="">
      <xdr:nvCxnSpPr>
        <xdr:cNvPr id="1082" name="AutoShape 16">
          <a:extLst>
            <a:ext uri="{FF2B5EF4-FFF2-40B4-BE49-F238E27FC236}">
              <a16:creationId xmlns="" xmlns:a16="http://schemas.microsoft.com/office/drawing/2014/main" id="{00000000-0008-0000-0000-00003A040000}"/>
            </a:ext>
          </a:extLst>
        </xdr:cNvPr>
        <xdr:cNvCxnSpPr>
          <a:cxnSpLocks noChangeShapeType="1"/>
        </xdr:cNvCxnSpPr>
      </xdr:nvCxnSpPr>
      <xdr:spPr bwMode="auto">
        <a:xfrm flipV="1">
          <a:off x="193676" y="33715326"/>
          <a:ext cx="13633450" cy="95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editAs="oneCell">
    <xdr:from>
      <xdr:col>3</xdr:col>
      <xdr:colOff>0</xdr:colOff>
      <xdr:row>35</xdr:row>
      <xdr:rowOff>0</xdr:rowOff>
    </xdr:from>
    <xdr:to>
      <xdr:col>3</xdr:col>
      <xdr:colOff>304800</xdr:colOff>
      <xdr:row>35</xdr:row>
      <xdr:rowOff>270165</xdr:rowOff>
    </xdr:to>
    <xdr:sp macro="" textlink="">
      <xdr:nvSpPr>
        <xdr:cNvPr id="1026" name="AutoShape 2" descr="data:image/jpeg;filename=Carte%20Visite%20OWA.jpg;base64,/9j/4AAQSkZJRgABAQEAlgCWAAD/4Q3+RXhpZgAASUkqAAgAAAACADIBAgAUAAAAJgAAAGmHBAABAAAAOgAAAEAAAAAyMDEyOjExOjAxIDE4OjIyOjU2AAAAAAAAAAMAAwEEAAEAAAAGAAAAAQIEAAEAAABqAAAAAgIEAAEAAACMDQAAAAAAAP/Y/+AAEEpGSUYAAQEAAAEAAQAA/9sAQwAGBAUGBQQGBgUGBwcGCAoQCgoJCQoUDg8MEBcUGBgXFBYWGh0lHxobIxwWFiAsICMmJykqKRkfLTAtKDAlKCko/9sAQwEHBwcKCAoTCgoTKBoWGigoKCgoKCgoKCgoKCgoKCgoKCgoKCgoKCgoKCgoKCgoKCgoKCgoKCgoKCgoKCgoKCgo/8AAEQgAWwCgAwEiAAIRAQMRAf/EAB8AAAEFAQEBAQEBAAAAAAAAAAABAgMEBQYHCAkKC//EALUQAAIBAwMCBAMFBQQEAAABfQECAwAEEQUSITFBBhNRYQcicRQygZGhCCNCscEVUtHwJDNicoIJChYXGBkaJSYnKCkqNDU2Nzg5OkNERUZHSElKU1RVVldYWVpjZGVmZ2hpanN0dXZ3eHl6g4SFhoeIiYqSk5SVlpeYmZqio6Slpqeoqaqys7S1tre4ubrCw8TFxsfIycrS09TV1tfY2drh4uPk5ebn6Onq8fLz9PX29/j5+v/EAB8BAAMBAQEBAQEBAQEAAAAAAAABAgMEBQYHCAkKC//EALURAAIBAgQEAwQHBQQEAAECdwABAgMRBAUhMQYSQVEHYXETIjKBCBRCkaGxwQkjM1LwFWJy0QoWJDThJfEXGBkaJicoKSo1Njc4OTpDREVGR0hJSlNUVVZXWFlaY2RlZmdoaWpzdHV2d3h5eoKDhIWGh4iJipKTlJWWl5iZmqKjpKWmp6ipqrKztLW2t7i5usLDxMXGx8jJytLT1NXW19jZ2uLj5OXm5+jp6vLz9PX29/j5+v/aAAwDAQACEQMRAD8A+pbb/j3i/wB0fyqSo7b/AI94v90fyqSgAoorldd8T+S7QaftZxw0p5A+nrXNisZSwkOeq7GtGhOtLlgjqs0ma8xE1/qMrAzySMAWIaTAx7DpUaz3lpJ8ss0TezEZ/wAa8N8RxXveyfL3v/X5no/2U9udXPU6K43RfFLh1i1LDKeBKBgj6iuxRgygqQQeQRXtYPHUsZDmpP1XVHBXw86EuWaFooorrMAorMvdTa2lkAh3xRlVdt+CC3TAxz1Hfv3qKLXbd4lY/K5OCvPA3hc5x6mo9pFOzZfs5NXsbFFZ1nqsF6D9k3SYTfnGB1IHP4VTt/EMUpYmJkQL5mc5yvAz/wB9HH4Uvaw01D2U9VbY3aKwrjxHbxhzEPO2oHwDgkFd3p6EfnUkuv2ySyKSMRttc56HB9vUEUvbU+4/Y1Oxs0VFaTrc20cyHKuoYVLWid1dGbVgooopgR23/HvF/uj+VSVHbf8AHvF/uj+VSUAYXi/UGstOCRNiWc7QR1A7n/PrXn9dP47Ym+tlP3RGSPxP/wBaszQ7OOdnnuJESOPgBsfM3pg9a+HzZ1MXjnSXTT9WfQ4LloYb2j6lK0eWGZZIkLEcdM5zXQBIdTtQsxw+Mhu6HHv+FXvMjjgxtQMo6o479PQD6VVe9s5g3mlQFYgf7R4HXHbOK3o4SOHjyzmmn0ehjUryrPmjGzXU5VhtYjg4OOK7TwTqDTW72crZaLlM/wB30/D+tY2r2totol0HIklYqqKABx6ijwaxXW0A6MjA/wA/6Vy4BTwWOhG+ktPk9v8AM6MS44jDSlbb9D0Giiivuz5wyNRudGhuib+6tIp0C7hJKFIBztJGfrgmra6baBcCFMcf+hbv581yOrDSIfE921zqUsc9w0SPbiB2DkGI7cgENwqcD7odieG4oawui6pPdSw61Nbm6815PKtnLFVSI8HHGAikHvu4zS5I72HzPa52zS6XpMsMMtxBbSz/ACRpJIAz4PQZPPLfqKdFpunyRDyYkKBTGCh6ANnGR/tCuNv7fQIrDSRcalJGLOz86EiOQhk82I5KnJIyFXYckA+2RRXwzp8dxpcA1qxksLUjzTLPud2DtlQCSAGLgNzyQOBS5I7WDnlvc9CbS7FY23RKIwoByTgADH8h19qbDY6fdRGWEJLHISd6tuBPIJBz1yT+PvXCQeFbOSF72PxCRAwhti8kewEIoAHJGWORz745rp9EudJ8PeHYIYrxLi2SZ41e3QyZdmZ9uEzzzRyR7D55dzo4o1ijWNBhVGAKdWa+vaSgYyalZptBLB5lUrg4OQTxzx9eKnXUrJ5lhS7gaZmKKgkG4sBkjGeoBBqiS3RRRQBHbf8AHvF/uj+VSVHbf8e8X+6P5VJQByvju0LwQXSjiMlG+h6f5965e3tTPbjaSW3HAyMdu3Xv+lenXMEdzA8Myho3GCK8+1fTLvSXOws1sTlJAOnsfQ18nnWB5KrxNrxe9ujPawGI5oKjezWxTFhMMEEYzwcHr+XH40x1KlArLySRn16f0qPz5efmx9AOPp6Uze3rXzsp018KZ6ahO/vMc6OBlz+Z966TwNaFrqa6I+VF2D6n/wCt/OsfTNOutUlCRA+WD8znov8A9evRNOs4rG0SCEYVe56k+pr2skwEqtZYhq0Y7X6s4MwxKhTdJPVlmiiivtDwThvE8fh2LVdQnu5Gk1FYFaeGGRA6wnhjg9sKM9xwRgnJrfYdAisbjzEvIltrmWJotyli3k53DGekQ3Dvwc5NaXiXXNFjurmw1OwuJpNq+ZsizlMZzkEfKM4/E1VsdT8P3k0dpbWNwjzyNcrujwHwhBbJJ+Vl3Lj0yMCmIq3kegXmim4ure/BsIxbGDcvmNudowODg5fcM5xlaq3Gm+HreK4h+z310PJW+Zy8bBsAHbknBO1ge+c8HNSWfiDw6ul+XJpl8BdQpJJEiGTYQcou8HqWLEHPUnODS2/iXRpriaa50SWIBEt4NmC7xb9oyhxt+ZVGOTyOwOABdZh8OafbNY3dhdH7Osc5c7CScqmwknHAlGcjHzEg5HEtqfDsem3F1Hp9zKtvPGAkioWlwoiXGTjb8h4OOQT6VLq2s6NfWo1OPSpbxZpvskjE+W2xVMpZeeeI1I6E/LzxXUJoGmNZTW5skSG4YSSRgkfNnPY8c+nHX1oA4SEeGtU1WKSOPUXYyPAPmUIoaUZfHUZeRRjryDjvXXWnhDTbbULe8j80ywSSSRh2DBS5ywGRxzz68+nFXofDulQzJLHZRLIkhlUjPDf4ZAOOmQD1rVpDCiiigCO2/wCPeL/dH8qkryyL43eDkRY2vnUqMHMEv/xFTL8bvBR66oR9beb/AOIpX8gPTaRlDKVYAg9QRXm6/GjwU3/MYQfWCYf+yVMnxh8Ft/zG7cfWOUf+yUfIDrLjw7ps7bjbhCf7hK/p0psPhvTImz5Bc/7bE1zqfFfwc/TXrAfVnH81qxH8SvCkn3fEGk/8Cudv8xXI8FhnLm9mr+ht9Yq2tzv7zsYo0iQJGiog6BRgCnVy8Xjvw3JjZ4g0U/8Ab8lXIvFOjy48vV9KfP8AdvEP9a6k0tEjLc3KKoRarbTf6qeCT/cmU/1qys5YcRsR7Ff8aOZBYV7eB3Z3hjZ2XaWKgkj0+lIbS2IANvDgKEHyD7vp9KXzW/55P+n+NHnf7D/98mjmQrEX9m2IjEf2O22BWQL5S4Ct94Yx0Pcd6cLK1BQi2gyjblPljg88j35P5mn+evo//fBo8+PuwH14o5l3Cw37FahVUW0GEyFHljjIwcfhU9RiaI9JE/76FPDA9CD9Kd0wFoozRTAKKKKAPgN7iNJXLaZbN8x+8Zf6PQb2H/oEWQ/Gb/45Uc+o3plcG8uSMnrK3+NRfbbr/n5n/wC/hrX3jPQtDUIR/wAwmx/8i/8AxdKNShH/ADCNP/KX/wCLquupXy/dvLkfSVv8akGtaoBgalegf9d2/wAaPeDQm/tOH/oD6f8AlL/8XSf2pB/0B9P/AA83/wCLqP8AtrU+9/cn6yE0f2zf97jd/vIp/mKPeDQk/tO176TZfg0g/wDZqP7RsT10m3/CWQf1pn9tX/8Az1T/AL8x/wDxNH9r3J/1nlv9Vx/LFHvBoSC/0/8A6BKj6XDipY9WtI/9XZTR/wC7dOKq/wBqE/etLZvrvP8A7NR/aMZ+9ZW4/wB1R/UGlr2DQ2YPFU0OPIvdXt8f8872Tj/x4VoweP8AVYcbPEfiQY7famYf+POa5b7banraN+BjH/slHn2DfegdfwB/kVo17Ad3b/FXxDDjyvEmqf8AbdYm/mjVqW3xl8Sxfe163k9pbYN/KJa8v3aeemR9Ym/+OGl8qyb/AJbxL9TIP/ZDR8h/M9jt/jjr4xvl0qce9vtz+cq1pW/xyvDjz9I0yb/dlC/yZ68K+yQN/qnRh6/aVX/0ILSf2du+55j+0ZST/wBBak1F7oLvufRtr8boDj7R4eZfe3mkb/2kP51pQ/Gzw9/y8WWq259SyYH/AH04/lXy8+nunLLcJ7yQFf8AGkjeWL/VX4Q+is6/0qeSHYd5H1vafF3whcYB1SeIns0W/wD9A3Vt2nj7w3cgeVrlsM/89Y2T+YFfGPn3x+9dLIPSSZW/RjQJLz/n2hcf7Fun81GaOWHf8QuyjN/rn/3jTKfN/rn/AN40ytiAooooAKKKKACiiigAooooAKKKKACiiigAooooAdHI8ZzG7Kf9k4qwNQvMYNzMw9GckfrVWigC19ulP30t2HfMCZP4gZo+0wt96yhHujOD+rEfpVWigD//2f/bAEMABgQFBgUEBgYFBgcHBggKEAoKCQkKFA4PDBAXFBgYFxQWFhodJR8aGyMcFhYgLCAjJicpKikZHy0wLSgwJSgpKP/bAEMBBwcHCggKEwoKEygaFhooKCgoKCgoKCgoKCgoKCgoKCgoKCgoKCgoKCgoKCgoKCgoKCgoKCgoKCgoKCgoKCgoKP/AABEIAMsBYgMBIgACEQEDEQH/xAAfAAABBQEBAQEBAQAAAAAAAAAAAQIDBAUGBwgJCgv/xAC1EAACAQMDAgQDBQUEBAAAAX0BAgMABBEFEiExQQYTUWEHInEUMoGRoQgjQrHBFVLR8CQzYnKCCQoWFxgZGiUmJygpKjQ1Njc4OTpDREVGR0hJSlNUVVZXWFlaY2RlZmdoaWpzdHV2d3h5eoOEhYaHiImKkpOUlZaXmJmaoqOkpaanqKmqsrO0tba3uLm6wsPExcbHyMnK0tPU1dbX2Nna4eLj5OXm5+jp6vHy8/T19vf4+fr/xAAfAQADAQEBAQEBAQEBAAAAAAAAAQIDBAUGBwgJCgv/xAC1EQACAQIEBAMEBwUEBAABAncAAQIDEQQFITEGEkFRB2FxEyIygQgUQpGhscEJIzNS8BVictEKFiQ04SXxFxgZGiYnKCkqNTY3ODk6Q0RFRkdISUpTVFVWV1hZWmNkZWZnaGlqc3R1dnd4eXqCg4SFhoeIiYqSk5SVlpeYmZqio6Slpqeoqaqys7S1tre4ubrCw8TFxsfIycrS09TV1tfY2dri4+Tl5ufo6ery8/T19vf4+fr/2gAMAwEAAhEDEQA/APqDS/8AkHWv/XJP/QRVmq2l/wDIOtf+uSf+girNABRRRQAUUUUAFFFFABRQaKACikJpM0AOopM0ooAKKKKACiiigAooooAKKKKACiiigAooooAKKKKACiiigAooooAKKKKACiiigAooooAKKKKACiiigAooooAKKKKAK2l/8g61/wCuSf8AoIqzVbS/+Qda/wDXJP8A0EVZoAKKKKACiiigAozSNwK5rX/Ea2rNb2WHnHDP1Cf4mubFYqnhYc9V2RpSozrS5YI3L2+tbKPfdTLGOwJ5P0Fc5eeLo1Yi0t2f/akO0fl1rk55pLiUyzSNJIerMc1HXyeK4gr1Haj7q+9/5HuUcrpxV6mrN6XxVqLn5PJQeyZ/maavijUwcmSI/WOsr7HchEfyJdr/AHTt4P0qAjHWvPlj8bF3lOSOmOFw70UUdPbeLp1IFzbI49UbB/Wt/TdfsL0hFl8uU8bJODn29a85o7V1YfPcVSfvvmXmY1ctoz+HRnrm4Uua8/0TxFPZMsVyWmtvflk+h7/Su5tbiO6gWaBg8bcgivq8DmNLGxvDR9up4uJwtTDv3tu5PRQOlFegcwUUUUAFFFFABmk3Cq9/dx2VnNczkiOJC7Y9AK5+XVdYsrZdQv7a2WxBzLAm4zQxnoxOcEjgkAfyrOdVQdmaQpuaujqcijNYH9sSfb7yEvbxxxXEESMysd4kUEjg9TnA7etaCanaSRW0qToY7l/LhYdHbngf98n8qI1Yy6/1ewpU5R3X9WuX80ZrGj1q1h02G5vr222yEqJEyFc5I+UHJ471Leazp9osLXF5EgmXdGc53jjkY69RT9pDqxckuiNTNJmszWr6TT7eCZFVkNxHHICCTtZtvHvkj9apW+tyyeKJtOaJBAisoYfeLqqsec4xh8Y68GplVjF2f9XHGlKSujoNwxmjIrBs9fgXQ7bUNTmht0uCSnUArk7Rjk52gZ/Greo6rBZ2UV0ZrYQu6je8mAVPUrgHcccgU1Vi1e4OlNOzRqA0ZrnbjXZYBp7sLZop4p5ZHicugCLuG1vT8Kkg8QW8vh2PUmlgiLx8B2O0SY+7nGTg8cCkq0G2r7f1+o3Rmknbf+v0N7NGaxRqrG60eOF4J4rwuHlQHB2oTlefUe9SWOrQXeqXFvDc2sixqAERsvn+IntjoOM+57UKrF6X/rcTpySvb+tjWooFFakBRRRQAUUUUAFFFFABRRRQBW0v/kHWv/XJP/QRVmq2l/8AIOtf+uSf+girNABRRRQAUh60tVtRuls7SW4k+7GpbHqfSpnJQi5S2Q0m3ZGF4s1k2ifZLZv37jLMP4F/xNcRUlxNJcTyTSnMkjbmNR1+dZhjpYyq5Pboux9ThcNHDw5evUKKKK4DqOg0SeaTSbqAbnSPkBeSueQQO/I7dKuT2VnPcSy3HzrNj96vHlnAx0PXPtXM2lxJazb4mIzwQDjcPQ1u6fcLLZsfKjK7WeQGP7rbuMHHHH8q97B4mnWgqVRXaXU8nEUpU5OcevYxb60ls5WSQZXJCuBw2PSq1dtNFBeeRBOiq7N84Q8H5TyP0IP19K5G/tXs7p4JDkr0b+8D0P5VyY/APD/vI6xZ1YXFe192W5XrW8Pau+mXIVyTbSH519PcVk0VxUK88PUVSm7NHRVpxqxcJbHrSMrorKQVIyCO9Prl/BV+ZrZ7ORsvDyme6+n4V1Ar9GweJjiaMasep8pXpOjNwfQKKKK6jIKDRRQBn67ZNqGk3lojBWmiZAT6kVz+o3tzqmjvpcVjdRahOghmWSMhIVPDNv8AukY6YOTxxXYY4puznqaynTcno7GkKnLur21OLvbaYand7IpWUahYkHYcEKq5P0HerWl6fOniSRJFb7FaNJPCSuFLS4OAe+Pn+mRXVbBSCMAk5OazWGinv1uaPENq1ulvwt/XqefQW1zbWmi3Dte28UcVxG728PmOhaTIypU8EDGQM9O1a+iWRgv9EAhnCR2U5zOAWQs6EAkDAOCePwrq9g9TQEweppRwqTvft+Fv8ipYqUla3f8AG/8AmZHiq3e40C+SFS8wj3IB13KQQR7jHFc3dQXSeGoNUijmF2bmS6Kqp3gS7l4XqG2lfoc13m0UgXHc1VSh7STlfpYinXdNKNuv9I43UEnsLTQYRGYdkLRySw23nvG2xcqvBA3HPPTjmqcdrdRaN4dmJvLdbVZI52gh3SREjAO0g8cYOB34rvfLHqaUJjuah4VNvX+tP8i44ppJW/4O/wDn5nE2tk6ro/kxXZVlvH/fqN43rkZAAC5PQVGyTPovhuZDeQJaL5U7RQEyxny9udjKcgEYyAevFd1sHqaNnuaPqis9f60/yD607p2/p3/zOM060kWTRWiW72vNdSlrhQGG5DgsAAFye3vUPhW1lS90yG5bUjcWUb745IlSKLjbw20Fs5BHJ9TzXc7BnqaFTH8RNNYVJp32/wCB/kDxTaat/Wv+Yq9KWgDFFdRyhRRRQAUUUUAFFFFABRRRQBW0v/kHWv8A1yT/ANBFWaraX/yDrX/rkn/oIqzQAUUUUAFct48uSlrb2ynmRizfQf8A1zXUdq4TxvJv1dF7JEP1JryM7qung5W66Hbl8OeuvI56iilRS7BVGSTgc18Ck3sfTOyV2CqzsFRWZj0CjJrQttHuZ1dvkXYu4gnJGenA5rb0uyubC1ZkUKWP70mPLH2U5xj+daFhLZvL5LTCSVwcMxwxP90172FymMre2dm+m3/Dnl1sfJXVM5qLQ5JXUl9kT/dbGT0B6fiKtW9jqGnKQh85C+xoFYjJPQj8+v51syxAW7xHe3l5LRN8zLk9R/eXrj607zIbW5RnmCh8YXOeB1P17cV3Ry2lSd1dPvf7/wCvvOZ4ypUVnqu1ijb3Bgkgg+zzFkIli3kEqMYZc9+D/KsTWZWunjkSM+TDEse/HBOTnn68V0SxLcyMboRpErsYV3bWyT1GcevX6014GzHawCE5OPmw5wOSDgYApYjDTrU+RP3fx8h0asac+a2pxlFbc2gOkMcouI1WUZQMCB649uKx5Y2ikKOAGHoQQfxFfN1sLVoW9orXPXpV4VfgZd8P3JtNXtpM4Utsb6Hj/CvTFOa8jDbSG7jmvWoG3Rq3qAa+n4aqNwnTfRp/eeRm0Epxn3H0UUV9OeQFFFFAGN4t1pfD3h+81SSNZfIChI2fYHdmCqpbB25ZgM44rmdK8R+ItX8PTXdgvhwyW9wyNeC9aWzmhCkl0ZMsGU8EMBjBPpW78QdGl8QeEb/TbYRNPJskjSb7jtHIsgRuD8rFdp9jXJS+HNfvvDXjBprS0s77xBJEgso59ywQhEhc+YABvKB2GBgHHWmhM6jwx4jkuPAsPiHxAsFnGYHu5DEHKrCMkPgjdygDYx3q3pvivRdSMX2K+WXzYJbmMiNwHijYK7gkcgFhz3zkZFReM9Nn1LwNrelacitcXFhNbQKzBQWaMquT27Vz/iPSddi1rTdQ0SwtbzGkTaZIktz5IhZ2jYOflO5RsIwOaAN5/G/h1J9KhbU0EmqRRTWg8t8OkhxGxO3CbjwN2MnjrUPxB1+80Cx0xtNWxM97fx2m+9dkijDK7bmK8/wfrXnlv8OtVSTTYryxW8t5tNsLW4C6rLbJbPbxhWDxocTKTyPQjt1r0Lx7oD+IE0KH7NBc2tvqkVzdRT4KtEqSA/KQQ3LLxRoBk6F43mW/1e08SSaSiafZpfveabctLAsZJG1yRlXyuQO4Naui+MdPl8HnXtSvLeOCIlblolkIik37fL2socsCVGNoJJ4HIrk9Z8BXsNl4k0fQLe1j0rUpYdSt1VvI8q4SRC8GV+YK+wEMPuEn2xT1bSv+Ee8Jf2nexQaVeLrNvfrFe6rJcCZ0woWW4fIUsAcH7owuT1o0A7V/iP4US3in/tZWSWSWGMJBKzO8YUuoULkkB1yMevocWr7xz4cstNsr+bUla2vYzNA0MTys6AZLbUUsFHckAA8HmuB+Glnfaxr8HiQQwLY/2jqkjPHJuRhKIAhjYgb1zG43AYODjg1Dc+D/ABanhjw9pUALQQWEtvcwW+pG0AnJOxnkVd7xgE/KpGT14o0DU9KPi/QhaXl1/aMbW9osLzSKrMqrMAYyCByGDA8Z61z/AIe8e/2l4vTQri2SOZn1AB03kYt7jyk7YywDE88EAdxXIS+DfFVvol5pVrp9lNHqFnpiyzteBPIa3jjV0C7fmJ2HBBArqPDHhrVdM8YQ6hNBCbZpdWEhEw3ItxdLNE2Mc5CYI6gmgD0WiiikMKKKKACiiigAooooAKKKKACiiigCtpf/ACDrX/rkn/oIqzVbS/8AkHWv/XJP/QRVmgAooooAQ1wHjRdutZP8USn+degYrjfHsBE1rPjgqYz+eR/WvGz6Dng2+zR35bJKur9TlK1/DUUZvGurhC0NuNxJxgE9M5NZFTQxXE8bJDHLIgIJVFJGe2a+Kws+Sqp2vbU9+vHmpuN7XOruNasbmTcFQEHG6Zs7fcL0P50n2qwCGCKdLmWXqAuCT6lugH6CuQZWRyrqysDghhgikr0pZxWbfPFf1+ByLL4JaSZ1d3c2YVYpdQM0mMAxE4U+gPUD8Tmsya5Ml3Ha6ecAsi72GWJA96yASCCpwQcg+lTzM8kslzGrgbt249j3/WsauYSrLa3pvb1ZUcKqfW/+Zsz65MFuIVSN1jPyFl5xnGfQGpLG+8q+0yZW/wBEfdHgqAQx7k9+1YDvD9sdwGMO4kA9/QGmSyvK5ZiBzkBeAv0Han/aVVPmlK9n+Tv/AMAPqcWrJW7nT+Lb+OOOGwtWw0Z3MVP3cdBn15rlaDycnqeaK5cZi5Yqq6j08uyN8PQVCCihCMgivWbUbYIweyj+VeX6fAbm/t4QM75AD9M816mgwK+h4Zg7VJ+i/M8zN5axj6jqKKK+qPGCiiigDnvHetTeHvDN5qVrFFLcI0UUSSvtTfJIsaliOdoLgnHYVxOsePdY0i3urG8l0dNWttThsXuzFJ9mZHgM7MI9+4FUBGNx3EcdcV3fjLTJ9Y8N6hYWgszPPHtVbyLzYX5BKuvoQMZHIzkciuQ8OeENX8O6dPdaTb6TDqE16ly+nmV2g2LD5WwTspff/EZNpLdMAE00Jket+OL6ystIMeqeH4vtFjLevqVyrJa3DIQPJiUyAhzuzyxIAPBpNZ8fXsWq6Haw3Gl6MLvTob25TVIZJHieVgEiG1lwflkyx4BUZxkU2TwTq9pFaz2kWmXt1JBeRXNvdSssUT3M/nNJG2wltpyuCoJHOR0q/q3hjXR4ei0HT5bC7sJ9ITSLmW5LRSx4Uo0ykK3mZVj8hIwR15NAC3/i/VYPEVy0MNl/YNnqlvpE6sr/AGl5ZQnzoc7QoaWMYIyRuORgAz/Enxde+FLnQDbR2r2tzcst605I8uBF3O6kHqBk9DnGMVSufB2q/wBuSWtq9ofD9zqVrqcszyN9pR4FjHlqoXaQxhj5zwCwweCNjxx4Ym8SX+kgOkdrCt2k53YcCW3aIFOCCQWB5oAzZ/G08HxKvNGmFpHodnYyTTXJLGRZkEbsCOwCSp2Oc9e1X38eaBJpmpXN4L22hsDCbmK8sZYnVZW2xt5bqCVJ747H0rmovBPiVbVLpb+GDW3sdQSS5E7SFLicwiIq20EqFhxk8jPGe1TS/h5rENjrqNHY27X8mnPGgv5rk5t5zJIXlkXLMw5BAAycYHUlkB20fjTRYr+w08/bIZblYiqtZSIsPmEiNZTtxEzFThWwTVfw94puNS8UxadvtZ7Vra8mMscDxsHhu/JCYYnoMgnuRkYHFYuueAJr7x7daq1npt7Y3s1vM73M8yPbGIKCBGhCy52KQWIweuQMVPpHgGY6o51sW81hLDfxyJFM6sTNf/aE5GD93GcHrxyKAOo8VeKNM8NJA2pNcZmDsqW9u8zBUGXcqgJCqMZY8DNZupfEHQNN1CW1nuLlpIVieaSG1kkiiSUAo7uowqnPU1h+Mvh6bm80aXRrKyurWytZbM2d5dzwhVdlYOJEJYkFeVPBB6ikvfAd+NH8TWNk1jGt/bWFvZqpZUT7OoUgghio445Y+poA6b4ia7deHvDTX9lJaRTfabeDzbwExRiSVULNgrwAxPUdKybDxolhpcmoa9r2japayXKWkD6HBJJiVgx2MA7kscDAGP1FTa54GszpM1todvHFJc6jaXlwJ55HV1jnWRvvFsZAbgAA5rQ8TeHzePof9mxW0CWeqxX0wxsBRVcHGBy3zD/GkAf8JtpI1a305jfLLPKsCytZyiETMu4RNJt2h8cFScg8HmodA+IGha7cRR2U9ygmge4ilubaSGORExvKuwCnbkZweK5S+8D6/eeO4NWuprae3t9VS8jnlvZiyWwziFINuxCMnLZO725q/pXga/i0rwpZXc9ug07SLvT7po2LfPMsagpkDIG1uuO1MDetPH+gXWj3upQXUzW9psLKYHEkiu22N40I3OrnIUgYYg4rZ0DWbXXbBLyxaXyi7xsksbRSI6EqyujAFWBB4Nec3HgrxLqfhT+y9UfRgbFbJbNImkC3Bty2TK4AdA4KjAztIJBOa7PwDof9g6RJA9lZ2Ms1w87wWs0kygkAcySHLthRk4X6cZKGdPRRRQAUUUUAFFFFAFbS/wDkHWv/AFyT/wBBFWaraX/yDrX/AK5J/wCgirNABRRRQAVleJbL7dpcqKMyIN6fUf5NatIayrUlWpypy2asVCbhJSXQ8jrRsopJtNuliIUiWM8uE7N3Jq74r0o2V2bmJf8AR5Tzj+FvT6Gsu1nhFtNDcJKyu6uDGQCMA+v1r8+dB4TEOnV00f5af1Y+mdRV6SnTNKawlmeMzLLOYbdA3lfMZCScAN6Dufao/wCyXuB+6tZ7ZwwUrKdykE4yDgcj0quL+FYRaiB/smORv+ctnO4HoPpUYuYrdlaySTeGDeZMQTx2AHQevrW86mGbu9uvf8r/ANamUYVorTTt2/MurpgkcQrZXseTtWd+efUrjgfjxVdUDIIQm2TyWUneSB8+D/KoxPZo3mRwTGTqEdwY1P8AMj2qGO4MYBUHcsZUfXdmsZ1KK0Wn9ei/zLjCpu/6/FiboN23Y+z+/u+b646fhTpLfEsaA/eJVj2BB5P0xg0zdAW3bZOufL4x9M+n605bg7Jt65dzlW/uk8H9K5k4v4jf3vsiGEI8+85WMYBHcnp/jUNTSzB4Y0C4I+8f72OB+lFnbS3dzHBAMyOcD29z7CpcVKSjT1KTcYuUzf8ABNl5t4924+SIbV92P/1v5124qppdmlhZRQRdFHJ7k9zVwV+g5dhPqlCNN79fU+YxVf21VyCiiiu85wooooAgvru2sbZ7i9nht4ExullcIq5OBkngckVxkfi8+IvDtzL4Vu9Ni1BJpI3+1Tq/2eFJSjzlFOWGF3KMgHIyRXZ3tnb31u0F5DFPA2N0cqB1bByMg8HkVydr4N/sHRJIvC8tta6l9oe4E8tun71WlaQwuVGRHztyOQAMdKAMJ/Fms3vgG1120vtItLWKS4N1qcyl0kiidkjeOMH/AJakL1b5Q3eusbxIlr4Gi8RalF5P+gpdyQK4Yh2QHy1PcliFHqSK5/TvDPibSdLnl03UdL/tO8vp728tpIGFo5lVV2jA3/LtBz/ES2eoxYl8EvD8Kj4VtrkSXEdrsjlKhFaUN5g4/hUsAMdhTEZniXxF4lszJFay2Nvc6Xo39tXyy25kE5LN+4T5hsAEbjccn7vvXU+G9fa/1W+0+6UpMkUV7bkjBkt5RlT9VYMhx6A9657xDoGreJVGpaVPbWJ1bS/7M1KG8idnijLMSYwDw6l5VweDwc8c63hzS3Pi/UtS2PFZ21nDpNru6yiMszufUbm2g99rexpAYer+NL5fHcul2V5p8UNndQW01rc28o87zFVixnGUjI3AIGA3sCtbvjHUNYGraRonh+5trK8vkuJzdXEHnIqQhflC5HJaReewB74rN1zwXqV74gvPs19aRaJqN5a6heK0bG4EsGzCxnO3a3lR5zyMN1zWv4y0TVby/wBM1Xw7cWUOqWKzQgXqM0TRyhd33eQwKIR9CO9PQDnNV8Ra3feAtL8TaXqMFg89pGRYtYC4a4uZCFREJcYyxx345PQ10fi3VNT0fw1Zrbywtq93PbWCTvFmNZZWVDIUB6Dk4z6VVi8HG30nwjpcVwr2WjTxzT+YCGmMcb7CMdMSFWxnoMHNa3jXRZtb0ZIrKaOG+triG8tnlUtH5sThlDgclTjBx60AcZe+MNWsvD80V9e2VvdWutNpN1qz2/7mJPL8xZjFu7hkTG7AZs9Kit/FviHW7LTLbRrvT4LuSC+uzfSWxkiuobeQRoyIG+USFlbqcDOM1pjwdqy6bFdrd2J8Qrq7aywKuLVpGjMXl/3gojI56lhnGDiqzeCdcsre2u9H1DThrLC+W5+0ROYMXcglfywDn5HVcZ6jOcUaAbl/4taH4YjxVDbZkk05LyOFjwGdQVB9gWGfYVzOpeLde0ODVNN1a+sGurS6s0k1cW2yG3huFb52iLclWQr94A71PqK6298JW8/w+/4RWOd1gWxWyjmPLDYoCsR35UEj8K55vBeuXbXGsajeab/wkZvLa6iWFHFriBHVEbPz8+ZISR0yBzjkAhsfFmtato+jWun3Vot7qOpz2MOq/Z98M0MKu5mWLd1YIVA3EZya7DwJq1xrfhq1vL5UF2Hlt5/LGEaSKRo2ZR2UlCQD61zS+C9WtrC1vrO8sT4ih1ObVT5qP9lLzKUkjGPm27W4brkdOa6vwZor6B4dtbCaZZ7hTJNPIq7VaWR2kcqD0XcxwPTFAG3gelGBRRSGFFFFABRRRQAUUUUAVtL/AOQda/8AXJP/AEEVZqtpf/IOtf8Arkn/AKCKs0AFFFFABRRRQBDdQR3Fu8UyB0cYINefa7os2mSF1zJan7r45X2P+NejnmmPGrqVcAqeCD0NedmGW08bGz0ktmdWFxc8PK627HktFdrqnhSGUmSxfyW/55tyv4elczeaPf2mfNtnKj+JBuH6V8XicrxGFfvRuu6PfoY2lWWjs/MoUUN8pw3B9+KTcPUfnXn2Oq66C0VNb2lxckCCCWT/AHVOPzre07wrczENeuIE/ur8zH+grqw+Br4h2pxb/Iwq4mnSV5SMG1tpryZYbZC8h7Dt7n0rv/D+jR6ZCS+HuG+8/wDQe1XNP062sIvLtYwg6k92+pq3ivsMsyeOD/eVNZ/l6Hh4vHSr+7HSP5gBwOKWiivbR54UUUUAFFFFAGXrurJpCWsksM0sc91FalowMRmRtoZskYXOB+Irlr34k6bDp63UVjqNyv257NkjjXKBBkzkE/6rBDbvQius8Q6WmsaPdWUmweanyM67gjggo2P9lgrfhXJ+H/hxY6ddSNdC2ntpNMjsHgWAKGfYEmkyST86qgwMYAPXNMC7N44sFury3t7S+uJ7a+jsCkcYzIzg/OmT8yja4J/2G9Kg/wCFhaX9lM3k3ZP9kf2vs2r93GfJznHm/wCzmq3hj4drpGr6XqFxc2881pbyCUpbhfOuGkkYS5JOMCaUYHduvaom+GNob1Zle1SMaoLvYLf/AJdvLA+z8kj74zux04x3o0FqXPGHiTUNI1rwwtlZ3d1HfG4EtlBGhlkKw7lXLEBcN1OQPWkv/iNplvoulahaWt7etqMcksdtEESZVj/1hYSMoG0/LjOS2AM1P4l8N65qWr6fqVhqtha3OnXE0ltvs2kUxyQhNjjeMnduOQRwQMcEnI1D4ZBtN8PxWdxp89zpcUsTjU7EXUE/mkPI5jyNrbxuBBwMkdKANDVPiTotlPZbRLc2txbw3ct3E0fl20MrYjd9zBjnkkKCQASeK5zQ/FXiO/8AH8UVzPcQaXJrV3pv2R4IPLKRQSOpV1Jk3ZQE5OPmGO4GrqXw1E2sW93bz6W8ZtILOdbzSop2QRZw8A4WJiCQRtK9OOK0rHwTLba1bXxvo2WHWbrVSnlEErNC0YTOeo3Zz39KNAKkfxO090Mv9l6strJG09pO0ShLyFZFR5E+bIC7gx37Tt5ANag8b2D31xZxW95LNDqMWmkBBh2fP7xeeUXa+SOmxuOKyNB+HUlpLbW+r6lHf6Pp9pPYWNqLfy28mYjf5zZO87QqjAUcZIzUvhj4eLpGsaXqE9zbzS2ttIs3l2+wzXDSOwlyScYE0owO79e1GgFTx54p1TSPGFnb24vI9ItNNm1W8a2ihcyrGw3ITIchccHaN2XXHGcdv4f1F9W02K9ayurJJclIroKH29mIBOMjnB59QDXOa/4Pvtbm1Ca61C2WS50i+0pfLt2AVZpFMbHLHJVVAPTJ5GOldhZwm3tIYSdxjRUzjGcDFIZNgUYHpRRQAm0egpaKKACiiigAooooAKKKKACiiigCtpf/ACDrX/rkn/oIqzVbS/8AkHWv/XJP/QRVmgAooooAKKKKACiiigBCKQCnUUAQvBE5+eNG+q5pBbQKcrBED7IKnoqXCL1aHd9xoAAwBxSjvS0U7CCiiimAUUUUAFFFFABRRRQAUUUUAFFFFABRRRQAUUUUAFFFFABRRRQAUUUUAFFFFABRRRQAUUUUAFFFFABRRRQBl6ffW6afbBpRkRICME9hU/8AaNuekv8A46f8K+Op/il41gnkii8QXKxoxRVCJwAcAfdoi+LfjmPOPEM5z/eijb+a0vZ1O6+7/gi549j7H+3Qf89D/wB8N/hR9ti9XP0jb/Cvjv8A4XB47/6D0n/fiL/4mpU+M/j1VCjXAcdzaQk/+gUezqd193/BHzR7H1/9ti9ZP+/bf4UfbYvWT/v23+FfIcfxq8eKcnWkf2azh/ooqVPjf46VstqVs49DaR4/QUezqd193/BFzx7H1v8AbYvWT/v23+FL9ti/6af9+2/wr5Nj+OvjdTzdWLj0a0H9CKmT49eNVJy+lv8A71of6PR7Op3X3f8ABDnj2Pqz7dD/ANNP+/bf4Ufbof8App/36b/CvlpP2gPF4ADwaQx9fs7j/wBnqyn7Q3iYMC+m6Sw7jbIM/wDj1Hs6ndfd/wAEfPHsfTn26AdWYfWNv8KPt8H99v8Avhv8K+aU/aJ18D59F0tj7SSj+tWo/wBozUgf3nh+zIx/DcuOfypezqd193/BDmifRR1C3HWQ/wDfDf4Uq6hbHpKPxBH9K+fov2jpht83w0jHPO29I/mlW4v2j7Ygeb4ZuF5/hvFbj/vgUezqd/w/4Ic0T3f7dbf89kH1NKL62P8Ay8RfiwFeIx/tGaOceboGpL/uyxt/UVbh/aG8MvjzdL1dOf7kbcevD0clQLxPY/tttnH2mHP/AF0FPFzCek0R+jivJI/j34McfvIdUjPobQN/I1ai+N3gSYDfcXMfGfnsm/oDRy1PId4nqYmQ9HQ/RhTt4/vD8682i+Lfw8m+9q8Ck9ns5B/7JVyH4jfD6XGzXdKGefmGz+YFK1QLxO+zRzXIQeL/AATcHEOv6KxPpdIP61fh1Xw3Ngwarpz5/uXi/wDxVL3+39fcGnc6DmjPvWdD9gmH+j3St/1zuM/yNTmzTtLcD/tq1F59vx/4AWXcs5oyarG1YcJc3C/iD/MUeRKB/wAfcv8AwJVP9KOaX8v5BbzLWaXNU/JuB0u8/WIU7y7sfdlhP1jP+NHO/wCV/gFvMs5ozVbF4P8An3b/AL6H+NJvux1hhP8AuyH/AOJo5/JhyluiqgnuAebRvwkU0punHW0n/Daf60e0iHKy1RVX7ao+/FcKf+uRP8s0G/twPndk/wB5CP5in7WHcOVlqiq4vrY/8t4x9WAqRJo3HySI30YGmpxfULMkopAwPSjcKoQtFGaM0AFFANGaACik3ClzQAUUZooA+D7qDQfts3malqf+sbIXT4/U9D51LHB4XDfvdQ1xh/sWUI/nKaxr1l+23HzL/rW7+5qHcv8AeX863szK50qxeD/4rzxIT7WtuP8A2ekK+EM/LN4kYevl2wz+Ga5vcPUfnRuX1H50WA6Rf+EPH3j4kY/S3H8qereDQeY/Ebe2+AVzGR6ijI9RQB1PmeC/+ffxD/39h/wpVl8FD71p4hb/ALbxDH5CuWyPUUUAdWJfBB62uvr7edGf8KXzPA//AD76/wD9/I/8a5LI9aMj1FAHXb/A56xa+vtmNv8A2YUbvA56Lro92CY/Rq5L8aT8aAuddjwT66uPrijZ4MPSTUB9S+P/AEGuRooC5132fwcf+Xy9U+4kwP8AyETR9k8In7uoTk/7TSj+cNclRS1C51v9neFT93U5D6bpyv5/ueKQ6V4bJ41Uj1zeoMfnDXJ0ZoA63+xNBb7mpE+gF9Bn8ygpf+Ee0th8moyN6Yu7T+sg/pXI0UDOuPhazf7l3dOT3T7JJn8rjmk/4QyJ+Yzqb49NPifP02zGuRIB6gflSGND1RD9VFFhHXnwfInSXU0+ulyf+yk0qaLeW3MOr6lD/wBw+9X/ANBUiuSVmT7jFe3ynFTrfXiHKXd0vOeJ3H9aLAdel7rtmf3fjW9hx/z0kvE/Rlq1D4w8WRcQ/EKHjs96/wD7NHXHx65q8X+r1W/X6XD/AONT/wDCT67/ABateSf9dJN//oWaLAd3bfEXx5AR5XjLSpj6PPC3/oSitS2+KfxFTGNQ0G7+strk/gJAf0rzD/hJNUP354ZP+ulpA36lM0067O/+ustJl/37CP8AoBS5UO7PZrb4v/EFPv6Jo9yP+mZ/+JlNaMXxn8YR83ngncO/lPIP6GvB/wC1bdv9boWjP67YGT/0FqcmpaaP+YBaofWC5nT+bmjlQXZ9CRfHS8Q/6Z4G1dOxMbFv/ZP61ci+PuiLgXug69bH3gUgfqP5V86pq2nDG2z1WHHeHVW/kU/rVqPXbZf9XqPieD/du0cD88UuUOY+jYfjz4KlOJJ7+A9/MtScfkTWtbfGPwJPgDxBFGT2kikX/wBlxXzGNfD8HxNrq+gntlmH/oz+lKdUEn/MxWTj0utHGfzWNv50ciHzM+sbf4geDrzAi8R6QxPZ7lVP5GtSHU9CvADDe6ZPnpsmjb+tfHBlWQf8ffhCf/rta+V/NBSCz8w5XR/C9wfWC9ER/wDRq1LpRY+dn2qtpaSLujjTae8ZwP0pxso8YVpk/wB2Vv8AGvjKG0vozug8N3gI72Gpyn8sM9XY9e1ywxtHjayx2S/eQD8GjAqHQj2Hzs+v/s7jhbqdfrtP8xR5dyPu3II/2oh/Q18lwfFHWrNgD4p8SQkfw3Vvby/zwa17T40a8jD/AIqa3nHpdaKF/WNzR7BdPzYe0Pp3F4O9u34EUeZdr96CM/7sn+IFfPtr8cdZGPMuPC9x9Uurb/0JTWzZfHG6b/XaRo9x/wBeusoP/RirS9k+7Hzo9pFzIB89pMPoVb+tH2xAPmSZT7xN/QV5nZfGS3lx5/hvVsn/AJ9Zbe5/9BkrVT4t+Hx/x9WuuWh/6baZL/NQRS5J9w5kdv8Abrf/AJ6f+On/AAorkR8V/BuOdWcH0NpNx/45RRyz7r7v+CO8T5QvPFurrczIstuAsjAYtY89fpVaTxVq0i4ea3YehtYj/wCy1lX3/H5cf9dW/magrb2UOxHPLuav/CQal/z1h/8AAWH/AOIpT4h1IgAywEDpm0hP/slZNFHsodhc8u5rL4h1BTkm0b2azhx/6BUi+JL4MCY9PbHY2MWP/QaxaKPZQ7Bzy7m+vim9U5NppDezafHj+VSp4vu166ZoLf72mpXN0Uexh2Dnl3Ol/wCEvnP3tI0InvixC/yPFKPFpJ+bRdI/CJl/ka5mij2UOwc8u50x8U27ff8AD+m+5BbP65pP+Eksj97Q7cZ/uOo/mhrmqKPZQ7D55dzpTr2lnrozL/uTRf1gNH9saK3XTbhPcCBv/ZBXNUUeyh2Dnl3Ol/tHQm6210h9TZwN/wCzCj7VoLdih/2tMVv/AEGUVzVFHsodhc8u50u7QX6XFqPZ9NlT9VlNHk6M33bvSQf9uG7T9ADXNUUeyiHOzpfsWmt9yfQz/wBvtwn/AKEKBpVs/wDq10qT/rlrK/8Aswrms0HnrzS9kvP73/mHOzpv7BZvu6Yz/wDXLVrdv0xmg+G7g9NE1k/9cmSX/wBBWuY2r/dH5UYA7D8qPZru/vYc/kb02i+V/rdO1+L/AHrUEVUe0sl+/JqMX/XS0HH/AI8KqxX13CP3N3cx/wC5My/yNW01/WU+7q1/+NwzfzNHs3/Mw5vIh8rTWOE1Q5/2rYj+TGl+x2rfd1S3/wCBRSj+SmrX/CT60RiS/eUekqJJ/NTSf2/dN/rbbS5f9/T4QfzVQaOSXSX5f5Bddit/Z6H7uo2B+rsv81o/syQ/curB/wDduV/rVj+2IW/1ui6Q3usUkZ/R6X+0NLf/AFuhRqfWK8lX9CSKOWfcLrsV/wCyL0/djif/AHJ4z/7NR/Y+pfw2M7/7i7v5ZqfzdAf71hqUR9Uu43H5GMfzo8nQH+7c6rCf9u2icfo4NFqndfc/8w0/r/hilJp97Gfns7lfrE3+FQtHIv343X/eUitmOCxA/wBG8RyRHsJLWaP9VLVOIrr/AJYeJ7KT/fu5U/8ARiinep5fiFonN7l/vD86XjtXTi21+QfuryzvB22XdvLn8zTH0/xCAS+iecO7LYJJ+qCjmmun4haPc5vn3pCB3ANa87zwHF1okEZ/2raSM/zFVvttiTh9OjB/2Llx/Mmjnl1j+Qcq7lHYvXav5VZgvruD/UXd1F/1zmZf5Gp/M01utreJ7rOp/mn9aNmlt0mvk/3okYfo1HtO6f5/kHL5k8fiTWoxhdVvdvo0pYfkc0p8Rag/+u+xz/8AXayhYn8dmf1quLWxb7mpY9pLZx+oJo+wRn/V6jYt7F3T/wBCUUe1j1/IOVlj+2Y2/wBdo2jyepWBoyfxVhQdQ0qT/XaEin1hvZV/9C3VXGlXLf6prWX/AK53Mbf1pG0jUR/y5Tt/uLv/APQc0e1h3DkfYnz4fk+9aarB/uSxS4/NVqeFtLj/AOPXXNVs/Y2x/mkg/lWRLbTxEiWCZD/tIRUORnBIz6VaaewrHT/aW7eMbjHutzRXM0UxE99/x+XH/XVv5moKnvv+Py4/66t/M1BQAUUUUAFFFFABRRRQAUUUUAFFFFABRRRQAUUUUAFFFFABRRRQAUUUUAFFFFABRRRQAUUUUAFFFFABRmiigBCoPUA/UU5CUIKEqR0KnFJRQBfg1nVLcYg1O+jHotw+PyzirP8AwkurkYlvPPX0nijkH/jymseigDW/ttm/1+maPN9bNY//AEWVo/tLTX/1+hW494LmWL9CWrJooA1/N0GT71tqsB/2LiOQD8CgP60n2bRJP9Xqd7D/ANd7EN/6A5rJooA1jpFrL/qNb0x/QS+bET+aY/WlTw7ft/x6NZXP/XveROfy3ZrIpCA33gD9RmlYDdaw8SWik/Z9XRB3QSMo/wC+ciqcmrajGStxO3HVZ41P/oQqnDPNAQYJpYiOhjcrj8q0o/EetRqFGqXbqOglk80fk+RUunF7pDu+5W/taT/nnYH/ALdYv/iaKt/8JHqXdrUn1NpD/wDE0UvZR7D55dzOvv8Aj8uP+urfzNQVPff8flx/11b+ZqCtCQooooAKKKKACiiigAooooAKKKKACiiigAooooAKKKKACiiigAooooAKKKKACiiigAooooAKKKKACiiigAooooAKKKKACiiigAooooAKKKKACiiigAooooA//9k=">
          <a:extLst>
            <a:ext uri="{FF2B5EF4-FFF2-40B4-BE49-F238E27FC236}">
              <a16:creationId xmlns="" xmlns:a16="http://schemas.microsoft.com/office/drawing/2014/main" id="{00000000-0008-0000-0000-000002040000}"/>
            </a:ext>
          </a:extLst>
        </xdr:cNvPr>
        <xdr:cNvSpPr>
          <a:spLocks noChangeAspect="1" noChangeArrowheads="1"/>
        </xdr:cNvSpPr>
      </xdr:nvSpPr>
      <xdr:spPr bwMode="auto">
        <a:xfrm>
          <a:off x="7543800" y="18516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3</xdr:col>
      <xdr:colOff>0</xdr:colOff>
      <xdr:row>33</xdr:row>
      <xdr:rowOff>0</xdr:rowOff>
    </xdr:from>
    <xdr:ext cx="304800" cy="306410"/>
    <xdr:sp macro="" textlink="">
      <xdr:nvSpPr>
        <xdr:cNvPr id="5" name="AutoShape 2" descr="data:image/jpeg;filename=Carte%20Visite%20OWA.jpg;base64,/9j/4AAQSkZJRgABAQEAlgCWAAD/4Q3+RXhpZgAASUkqAAgAAAACADIBAgAUAAAAJgAAAGmHBAABAAAAOgAAAEAAAAAyMDEyOjExOjAxIDE4OjIyOjU2AAAAAAAAAAMAAwEEAAEAAAAGAAAAAQIEAAEAAABqAAAAAgIEAAEAAACMDQAAAAAAAP/Y/+AAEEpGSUYAAQEAAAEAAQAA/9sAQwAGBAUGBQQGBgUGBwcGCAoQCgoJCQoUDg8MEBcUGBgXFBYWGh0lHxobIxwWFiAsICMmJykqKRkfLTAtKDAlKCko/9sAQwEHBwcKCAoTCgoTKBoWGigoKCgoKCgoKCgoKCgoKCgoKCgoKCgoKCgoKCgoKCgoKCgoKCgoKCgoKCgoKCgoKCgo/8AAEQgAWwCgAwEiAAIRAQMRAf/EAB8AAAEFAQEBAQEBAAAAAAAAAAABAgMEBQYHCAkKC//EALUQAAIBAwMCBAMFBQQEAAABfQECAwAEEQUSITFBBhNRYQcicRQygZGhCCNCscEVUtHwJDNicoIJChYXGBkaJSYnKCkqNDU2Nzg5OkNERUZHSElKU1RVVldYWVpjZGVmZ2hpanN0dXZ3eHl6g4SFhoeIiYqSk5SVlpeYmZqio6Slpqeoqaqys7S1tre4ubrCw8TFxsfIycrS09TV1tfY2drh4uPk5ebn6Onq8fLz9PX29/j5+v/EAB8BAAMBAQEBAQEBAQEAAAAAAAABAgMEBQYHCAkKC//EALURAAIBAgQEAwQHBQQEAAECdwABAgMRBAUhMQYSQVEHYXETIjKBCBRCkaGxwQkjM1LwFWJy0QoWJDThJfEXGBkaJicoKSo1Njc4OTpDREVGR0hJSlNUVVZXWFlaY2RlZmdoaWpzdHV2d3h5eoKDhIWGh4iJipKTlJWWl5iZmqKjpKWmp6ipqrKztLW2t7i5usLDxMXGx8jJytLT1NXW19jZ2uLj5OXm5+jp6vLz9PX29/j5+v/aAAwDAQACEQMRAD8A+pbb/j3i/wB0fyqSo7b/AI94v90fyqSgAoorldd8T+S7QaftZxw0p5A+nrXNisZSwkOeq7GtGhOtLlgjqs0ma8xE1/qMrAzySMAWIaTAx7DpUaz3lpJ8ss0TezEZ/wAa8N8RxXveyfL3v/X5no/2U9udXPU6K43RfFLh1i1LDKeBKBgj6iuxRgygqQQeQRXtYPHUsZDmpP1XVHBXw86EuWaFooorrMAorMvdTa2lkAh3xRlVdt+CC3TAxz1Hfv3qKLXbd4lY/K5OCvPA3hc5x6mo9pFOzZfs5NXsbFFZ1nqsF6D9k3SYTfnGB1IHP4VTt/EMUpYmJkQL5mc5yvAz/wB9HH4Uvaw01D2U9VbY3aKwrjxHbxhzEPO2oHwDgkFd3p6EfnUkuv2ySyKSMRttc56HB9vUEUvbU+4/Y1Oxs0VFaTrc20cyHKuoYVLWid1dGbVgooopgR23/HvF/uj+VSVHbf8AHvF/uj+VSUAYXi/UGstOCRNiWc7QR1A7n/PrXn9dP47Ym+tlP3RGSPxP/wBaszQ7OOdnnuJESOPgBsfM3pg9a+HzZ1MXjnSXTT9WfQ4LloYb2j6lK0eWGZZIkLEcdM5zXQBIdTtQsxw+Mhu6HHv+FXvMjjgxtQMo6o479PQD6VVe9s5g3mlQFYgf7R4HXHbOK3o4SOHjyzmmn0ehjUryrPmjGzXU5VhtYjg4OOK7TwTqDTW72crZaLlM/wB30/D+tY2r2totol0HIklYqqKABx6ijwaxXW0A6MjA/wA/6Vy4BTwWOhG+ktPk9v8AM6MS44jDSlbb9D0Giiivuz5wyNRudGhuib+6tIp0C7hJKFIBztJGfrgmra6baBcCFMcf+hbv581yOrDSIfE921zqUsc9w0SPbiB2DkGI7cgENwqcD7odieG4oawui6pPdSw61Nbm6815PKtnLFVSI8HHGAikHvu4zS5I72HzPa52zS6XpMsMMtxBbSz/ACRpJIAz4PQZPPLfqKdFpunyRDyYkKBTGCh6ANnGR/tCuNv7fQIrDSRcalJGLOz86EiOQhk82I5KnJIyFXYckA+2RRXwzp8dxpcA1qxksLUjzTLPud2DtlQCSAGLgNzyQOBS5I7WDnlvc9CbS7FY23RKIwoByTgADH8h19qbDY6fdRGWEJLHISd6tuBPIJBz1yT+PvXCQeFbOSF72PxCRAwhti8kewEIoAHJGWORz745rp9EudJ8PeHYIYrxLi2SZ41e3QyZdmZ9uEzzzRyR7D55dzo4o1ijWNBhVGAKdWa+vaSgYyalZptBLB5lUrg4OQTxzx9eKnXUrJ5lhS7gaZmKKgkG4sBkjGeoBBqiS3RRRQBHbf8AHvF/uj+VSVHbf8e8X+6P5VJQByvju0LwQXSjiMlG+h6f5965e3tTPbjaSW3HAyMdu3Xv+lenXMEdzA8Myho3GCK8+1fTLvSXOws1sTlJAOnsfQ18nnWB5KrxNrxe9ujPawGI5oKjezWxTFhMMEEYzwcHr+XH40x1KlArLySRn16f0qPz5efmx9AOPp6Uze3rXzsp018KZ6ahO/vMc6OBlz+Z966TwNaFrqa6I+VF2D6n/wCt/OsfTNOutUlCRA+WD8znov8A9evRNOs4rG0SCEYVe56k+pr2skwEqtZYhq0Y7X6s4MwxKhTdJPVlmiiivtDwThvE8fh2LVdQnu5Gk1FYFaeGGRA6wnhjg9sKM9xwRgnJrfYdAisbjzEvIltrmWJotyli3k53DGekQ3Dvwc5NaXiXXNFjurmw1OwuJpNq+ZsizlMZzkEfKM4/E1VsdT8P3k0dpbWNwjzyNcrujwHwhBbJJ+Vl3Lj0yMCmIq3kegXmim4ure/BsIxbGDcvmNudowODg5fcM5xlaq3Gm+HreK4h+z310PJW+Zy8bBsAHbknBO1ge+c8HNSWfiDw6ul+XJpl8BdQpJJEiGTYQcou8HqWLEHPUnODS2/iXRpriaa50SWIBEt4NmC7xb9oyhxt+ZVGOTyOwOABdZh8OafbNY3dhdH7Osc5c7CScqmwknHAlGcjHzEg5HEtqfDsem3F1Hp9zKtvPGAkioWlwoiXGTjb8h4OOQT6VLq2s6NfWo1OPSpbxZpvskjE+W2xVMpZeeeI1I6E/LzxXUJoGmNZTW5skSG4YSSRgkfNnPY8c+nHX1oA4SEeGtU1WKSOPUXYyPAPmUIoaUZfHUZeRRjryDjvXXWnhDTbbULe8j80ywSSSRh2DBS5ywGRxzz68+nFXofDulQzJLHZRLIkhlUjPDf4ZAOOmQD1rVpDCiiigCO2/wCPeL/dH8qkryyL43eDkRY2vnUqMHMEv/xFTL8bvBR66oR9beb/AOIpX8gPTaRlDKVYAg9QRXm6/GjwU3/MYQfWCYf+yVMnxh8Ft/zG7cfWOUf+yUfIDrLjw7ps7bjbhCf7hK/p0psPhvTImz5Bc/7bE1zqfFfwc/TXrAfVnH81qxH8SvCkn3fEGk/8Cudv8xXI8FhnLm9mr+ht9Yq2tzv7zsYo0iQJGiog6BRgCnVy8Xjvw3JjZ4g0U/8Ab8lXIvFOjy48vV9KfP8AdvEP9a6k0tEjLc3KKoRarbTf6qeCT/cmU/1qys5YcRsR7Ff8aOZBYV7eB3Z3hjZ2XaWKgkj0+lIbS2IANvDgKEHyD7vp9KXzW/55P+n+NHnf7D/98mjmQrEX9m2IjEf2O22BWQL5S4Ct94Yx0Pcd6cLK1BQi2gyjblPljg88j35P5mn+evo//fBo8+PuwH14o5l3Cw37FahVUW0GEyFHljjIwcfhU9RiaI9JE/76FPDA9CD9Kd0wFoozRTAKKKKAPgN7iNJXLaZbN8x+8Zf6PQb2H/oEWQ/Gb/45Uc+o3plcG8uSMnrK3+NRfbbr/n5n/wC/hrX3jPQtDUIR/wAwmx/8i/8AxdKNShH/ADCNP/KX/wCLquupXy/dvLkfSVv8akGtaoBgalegf9d2/wAaPeDQm/tOH/oD6f8AlL/8XSf2pB/0B9P/AA83/wCLqP8AtrU+9/cn6yE0f2zf97jd/vIp/mKPeDQk/tO176TZfg0g/wDZqP7RsT10m3/CWQf1pn9tX/8Az1T/AL8x/wDxNH9r3J/1nlv9Vx/LFHvBoSC/0/8A6BKj6XDipY9WtI/9XZTR/wC7dOKq/wBqE/etLZvrvP8A7NR/aMZ+9ZW4/wB1R/UGlr2DQ2YPFU0OPIvdXt8f8872Tj/x4VoweP8AVYcbPEfiQY7famYf+POa5b7banraN+BjH/slHn2DfegdfwB/kVo17Ad3b/FXxDDjyvEmqf8AbdYm/mjVqW3xl8Sxfe163k9pbYN/KJa8v3aeemR9Ym/+OGl8qyb/AJbxL9TIP/ZDR8h/M9jt/jjr4xvl0qce9vtz+cq1pW/xyvDjz9I0yb/dlC/yZ68K+yQN/qnRh6/aVX/0ILSf2du+55j+0ZST/wBBak1F7oLvufRtr8boDj7R4eZfe3mkb/2kP51pQ/Gzw9/y8WWq259SyYH/AH04/lXy8+nunLLcJ7yQFf8AGkjeWL/VX4Q+is6/0qeSHYd5H1vafF3whcYB1SeIns0W/wD9A3Vt2nj7w3cgeVrlsM/89Y2T+YFfGPn3x+9dLIPSSZW/RjQJLz/n2hcf7Fun81GaOWHf8QuyjN/rn/3jTKfN/rn/AN40ytiAooooAKKKKACiiigAooooAKKKKACiiigAooooAdHI8ZzG7Kf9k4qwNQvMYNzMw9GckfrVWigC19ulP30t2HfMCZP4gZo+0wt96yhHujOD+rEfpVWigD//2f/bAEMABgQFBgUEBgYFBgcHBggKEAoKCQkKFA4PDBAXFBgYFxQWFhodJR8aGyMcFhYgLCAjJicpKikZHy0wLSgwJSgpKP/bAEMBBwcHCggKEwoKEygaFhooKCgoKCgoKCgoKCgoKCgoKCgoKCgoKCgoKCgoKCgoKCgoKCgoKCgoKCgoKCgoKCgoKP/AABEIAMsBYgMBIgACEQEDEQH/xAAfAAABBQEBAQEBAQAAAAAAAAAAAQIDBAUGBwgJCgv/xAC1EAACAQMDAgQDBQUEBAAAAX0BAgMABBEFEiExQQYTUWEHInEUMoGRoQgjQrHBFVLR8CQzYnKCCQoWFxgZGiUmJygpKjQ1Njc4OTpDREVGR0hJSlNUVVZXWFlaY2RlZmdoaWpzdHV2d3h5eoOEhYaHiImKkpOUlZaXmJmaoqOkpaanqKmqsrO0tba3uLm6wsPExcbHyMnK0tPU1dbX2Nna4eLj5OXm5+jp6vHy8/T19vf4+fr/xAAfAQADAQEBAQEBAQEBAAAAAAAAAQIDBAUGBwgJCgv/xAC1EQACAQIEBAMEBwUEBAABAncAAQIDEQQFITEGEkFRB2FxEyIygQgUQpGhscEJIzNS8BVictEKFiQ04SXxFxgZGiYnKCkqNTY3ODk6Q0RFRkdISUpTVFVWV1hZWmNkZWZnaGlqc3R1dnd4eXqCg4SFhoeIiYqSk5SVlpeYmZqio6Slpqeoqaqys7S1tre4ubrCw8TFxsfIycrS09TV1tfY2dri4+Tl5ufo6ery8/T19vf4+fr/2gAMAwEAAhEDEQA/APqDS/8AkHWv/XJP/QRVmq2l/wDIOtf+uSf+girNABRRRQAUUUUAFFFFABRQaKACikJpM0AOopM0ooAKKKKACiiigAooooAKKKKACiiigAooooAKKKKACiiigAooooAKKKKACiiigAooooAKKKKACiiigAooooAKKKKAK2l/8g61/wCuSf8AoIqzVbS/+Qda/wDXJP8A0EVZoAKKKKACiiigAozSNwK5rX/Ea2rNb2WHnHDP1Cf4mubFYqnhYc9V2RpSozrS5YI3L2+tbKPfdTLGOwJ5P0Fc5eeLo1Yi0t2f/akO0fl1rk55pLiUyzSNJIerMc1HXyeK4gr1Haj7q+9/5HuUcrpxV6mrN6XxVqLn5PJQeyZ/maavijUwcmSI/WOsr7HchEfyJdr/AHTt4P0qAjHWvPlj8bF3lOSOmOFw70UUdPbeLp1IFzbI49UbB/Wt/TdfsL0hFl8uU8bJODn29a85o7V1YfPcVSfvvmXmY1ctoz+HRnrm4Uua8/0TxFPZMsVyWmtvflk+h7/Su5tbiO6gWaBg8bcgivq8DmNLGxvDR9up4uJwtTDv3tu5PRQOlFegcwUUUUAFFFFABmk3Cq9/dx2VnNczkiOJC7Y9AK5+XVdYsrZdQv7a2WxBzLAm4zQxnoxOcEjgkAfyrOdVQdmaQpuaujqcijNYH9sSfb7yEvbxxxXEESMysd4kUEjg9TnA7etaCanaSRW0qToY7l/LhYdHbngf98n8qI1Yy6/1ewpU5R3X9WuX80ZrGj1q1h02G5vr222yEqJEyFc5I+UHJ471Leazp9osLXF5EgmXdGc53jjkY69RT9pDqxckuiNTNJmszWr6TT7eCZFVkNxHHICCTtZtvHvkj9apW+tyyeKJtOaJBAisoYfeLqqsec4xh8Y68GplVjF2f9XHGlKSujoNwxmjIrBs9fgXQ7bUNTmht0uCSnUArk7Rjk52gZ/Greo6rBZ2UV0ZrYQu6je8mAVPUrgHcccgU1Vi1e4OlNOzRqA0ZrnbjXZYBp7sLZop4p5ZHicugCLuG1vT8Kkg8QW8vh2PUmlgiLx8B2O0SY+7nGTg8cCkq0G2r7f1+o3Rmknbf+v0N7NGaxRqrG60eOF4J4rwuHlQHB2oTlefUe9SWOrQXeqXFvDc2sixqAERsvn+IntjoOM+57UKrF6X/rcTpySvb+tjWooFFakBRRRQAUUUUAFFFFABRRRQBW0v/kHWv/XJP/QRVmq2l/8AIOtf+uSf+girNABRRRQAUh60tVtRuls7SW4k+7GpbHqfSpnJQi5S2Q0m3ZGF4s1k2ifZLZv37jLMP4F/xNcRUlxNJcTyTSnMkjbmNR1+dZhjpYyq5Pboux9ThcNHDw5evUKKKK4DqOg0SeaTSbqAbnSPkBeSueQQO/I7dKuT2VnPcSy3HzrNj96vHlnAx0PXPtXM2lxJazb4mIzwQDjcPQ1u6fcLLZsfKjK7WeQGP7rbuMHHHH8q97B4mnWgqVRXaXU8nEUpU5OcevYxb60ls5WSQZXJCuBw2PSq1dtNFBeeRBOiq7N84Q8H5TyP0IP19K5G/tXs7p4JDkr0b+8D0P5VyY/APD/vI6xZ1YXFe192W5XrW8Pau+mXIVyTbSH519PcVk0VxUK88PUVSm7NHRVpxqxcJbHrSMrorKQVIyCO9Prl/BV+ZrZ7ORsvDyme6+n4V1Ar9GweJjiaMasep8pXpOjNwfQKKKK6jIKDRRQBn67ZNqGk3lojBWmiZAT6kVz+o3tzqmjvpcVjdRahOghmWSMhIVPDNv8AukY6YOTxxXYY4puznqaynTcno7GkKnLur21OLvbaYand7IpWUahYkHYcEKq5P0HerWl6fOniSRJFb7FaNJPCSuFLS4OAe+Pn+mRXVbBSCMAk5OazWGinv1uaPENq1ulvwt/XqefQW1zbWmi3Dte28UcVxG728PmOhaTIypU8EDGQM9O1a+iWRgv9EAhnCR2U5zOAWQs6EAkDAOCePwrq9g9TQEweppRwqTvft+Fv8ipYqUla3f8AG/8AmZHiq3e40C+SFS8wj3IB13KQQR7jHFc3dQXSeGoNUijmF2bmS6Kqp3gS7l4XqG2lfoc13m0UgXHc1VSh7STlfpYinXdNKNuv9I43UEnsLTQYRGYdkLRySw23nvG2xcqvBA3HPPTjmqcdrdRaN4dmJvLdbVZI52gh3SREjAO0g8cYOB34rvfLHqaUJjuah4VNvX+tP8i44ppJW/4O/wDn5nE2tk6ro/kxXZVlvH/fqN43rkZAAC5PQVGyTPovhuZDeQJaL5U7RQEyxny9udjKcgEYyAevFd1sHqaNnuaPqis9f60/yD607p2/p3/zOM060kWTRWiW72vNdSlrhQGG5DgsAAFye3vUPhW1lS90yG5bUjcWUb745IlSKLjbw20Fs5BHJ9TzXc7BnqaFTH8RNNYVJp32/wCB/kDxTaat/Wv+Yq9KWgDFFdRyhRRRQAUUUUAFFFFABRRRQBW0v/kHWv8A1yT/ANBFWaraX/yDrX/rkn/oIqzQAUUUUAFct48uSlrb2ynmRizfQf8A1zXUdq4TxvJv1dF7JEP1JryM7qung5W66Hbl8OeuvI56iilRS7BVGSTgc18Ck3sfTOyV2CqzsFRWZj0CjJrQttHuZ1dvkXYu4gnJGenA5rb0uyubC1ZkUKWP70mPLH2U5xj+daFhLZvL5LTCSVwcMxwxP90172FymMre2dm+m3/Dnl1sfJXVM5qLQ5JXUl9kT/dbGT0B6fiKtW9jqGnKQh85C+xoFYjJPQj8+v51syxAW7xHe3l5LRN8zLk9R/eXrj607zIbW5RnmCh8YXOeB1P17cV3Ry2lSd1dPvf7/wCvvOZ4ypUVnqu1ijb3Bgkgg+zzFkIli3kEqMYZc9+D/KsTWZWunjkSM+TDEse/HBOTnn68V0SxLcyMboRpErsYV3bWyT1GcevX6014GzHawCE5OPmw5wOSDgYApYjDTrU+RP3fx8h0asac+a2pxlFbc2gOkMcouI1WUZQMCB649uKx5Y2ikKOAGHoQQfxFfN1sLVoW9orXPXpV4VfgZd8P3JtNXtpM4Utsb6Hj/CvTFOa8jDbSG7jmvWoG3Rq3qAa+n4aqNwnTfRp/eeRm0Epxn3H0UUV9OeQFFFFAGN4t1pfD3h+81SSNZfIChI2fYHdmCqpbB25ZgM44rmdK8R+ItX8PTXdgvhwyW9wyNeC9aWzmhCkl0ZMsGU8EMBjBPpW78QdGl8QeEb/TbYRNPJskjSb7jtHIsgRuD8rFdp9jXJS+HNfvvDXjBprS0s77xBJEgso59ywQhEhc+YABvKB2GBgHHWmhM6jwx4jkuPAsPiHxAsFnGYHu5DEHKrCMkPgjdygDYx3q3pvivRdSMX2K+WXzYJbmMiNwHijYK7gkcgFhz3zkZFReM9Nn1LwNrelacitcXFhNbQKzBQWaMquT27Vz/iPSddi1rTdQ0SwtbzGkTaZIktz5IhZ2jYOflO5RsIwOaAN5/G/h1J9KhbU0EmqRRTWg8t8OkhxGxO3CbjwN2MnjrUPxB1+80Cx0xtNWxM97fx2m+9dkijDK7bmK8/wfrXnlv8OtVSTTYryxW8t5tNsLW4C6rLbJbPbxhWDxocTKTyPQjt1r0Lx7oD+IE0KH7NBc2tvqkVzdRT4KtEqSA/KQQ3LLxRoBk6F43mW/1e08SSaSiafZpfveabctLAsZJG1yRlXyuQO4Naui+MdPl8HnXtSvLeOCIlblolkIik37fL2socsCVGNoJJ4HIrk9Z8BXsNl4k0fQLe1j0rUpYdSt1VvI8q4SRC8GV+YK+wEMPuEn2xT1bSv+Ee8Jf2nexQaVeLrNvfrFe6rJcCZ0woWW4fIUsAcH7owuT1o0A7V/iP4US3in/tZWSWSWGMJBKzO8YUuoULkkB1yMevocWr7xz4cstNsr+bUla2vYzNA0MTys6AZLbUUsFHckAA8HmuB+Glnfaxr8HiQQwLY/2jqkjPHJuRhKIAhjYgb1zG43AYODjg1Dc+D/ABanhjw9pUALQQWEtvcwW+pG0AnJOxnkVd7xgE/KpGT14o0DU9KPi/QhaXl1/aMbW9osLzSKrMqrMAYyCByGDA8Z61z/AIe8e/2l4vTQri2SOZn1AB03kYt7jyk7YywDE88EAdxXIS+DfFVvol5pVrp9lNHqFnpiyzteBPIa3jjV0C7fmJ2HBBArqPDHhrVdM8YQ6hNBCbZpdWEhEw3ItxdLNE2Mc5CYI6gmgD0WiiikMKKKKACiiigAooooAKKKKACiiigCtpf/ACDrX/rkn/oIqzVbS/8AkHWv/XJP/QRVmgAooooAQ1wHjRdutZP8USn+degYrjfHsBE1rPjgqYz+eR/WvGz6Dng2+zR35bJKur9TlK1/DUUZvGurhC0NuNxJxgE9M5NZFTQxXE8bJDHLIgIJVFJGe2a+Kws+Sqp2vbU9+vHmpuN7XOruNasbmTcFQEHG6Zs7fcL0P50n2qwCGCKdLmWXqAuCT6lugH6CuQZWRyrqysDghhgikr0pZxWbfPFf1+ByLL4JaSZ1d3c2YVYpdQM0mMAxE4U+gPUD8Tmsya5Ml3Ha6ecAsi72GWJA96yASCCpwQcg+lTzM8kslzGrgbt249j3/WsauYSrLa3pvb1ZUcKqfW/+Zsz65MFuIVSN1jPyFl5xnGfQGpLG+8q+0yZW/wBEfdHgqAQx7k9+1YDvD9sdwGMO4kA9/QGmSyvK5ZiBzkBeAv0Han/aVVPmlK9n+Tv/AMAPqcWrJW7nT+Lb+OOOGwtWw0Z3MVP3cdBn15rlaDycnqeaK5cZi5Yqq6j08uyN8PQVCCihCMgivWbUbYIweyj+VeX6fAbm/t4QM75AD9M816mgwK+h4Zg7VJ+i/M8zN5axj6jqKKK+qPGCiiigDnvHetTeHvDN5qVrFFLcI0UUSSvtTfJIsaliOdoLgnHYVxOsePdY0i3urG8l0dNWttThsXuzFJ9mZHgM7MI9+4FUBGNx3EcdcV3fjLTJ9Y8N6hYWgszPPHtVbyLzYX5BKuvoQMZHIzkciuQ8OeENX8O6dPdaTb6TDqE16ly+nmV2g2LD5WwTspff/EZNpLdMAE00Jket+OL6ystIMeqeH4vtFjLevqVyrJa3DIQPJiUyAhzuzyxIAPBpNZ8fXsWq6Haw3Gl6MLvTob25TVIZJHieVgEiG1lwflkyx4BUZxkU2TwTq9pFaz2kWmXt1JBeRXNvdSssUT3M/nNJG2wltpyuCoJHOR0q/q3hjXR4ei0HT5bC7sJ9ITSLmW5LRSx4Uo0ykK3mZVj8hIwR15NAC3/i/VYPEVy0MNl/YNnqlvpE6sr/AGl5ZQnzoc7QoaWMYIyRuORgAz/Enxde+FLnQDbR2r2tzcst605I8uBF3O6kHqBk9DnGMVSufB2q/wBuSWtq9ofD9zqVrqcszyN9pR4FjHlqoXaQxhj5zwCwweCNjxx4Ym8SX+kgOkdrCt2k53YcCW3aIFOCCQWB5oAzZ/G08HxKvNGmFpHodnYyTTXJLGRZkEbsCOwCSp2Oc9e1X38eaBJpmpXN4L22hsDCbmK8sZYnVZW2xt5bqCVJ747H0rmovBPiVbVLpb+GDW3sdQSS5E7SFLicwiIq20EqFhxk8jPGe1TS/h5rENjrqNHY27X8mnPGgv5rk5t5zJIXlkXLMw5BAAycYHUlkB20fjTRYr+w08/bIZblYiqtZSIsPmEiNZTtxEzFThWwTVfw94puNS8UxadvtZ7Vra8mMscDxsHhu/JCYYnoMgnuRkYHFYuueAJr7x7daq1npt7Y3s1vM73M8yPbGIKCBGhCy52KQWIweuQMVPpHgGY6o51sW81hLDfxyJFM6sTNf/aE5GD93GcHrxyKAOo8VeKNM8NJA2pNcZmDsqW9u8zBUGXcqgJCqMZY8DNZupfEHQNN1CW1nuLlpIVieaSG1kkiiSUAo7uowqnPU1h+Mvh6bm80aXRrKyurWytZbM2d5dzwhVdlYOJEJYkFeVPBB6ikvfAd+NH8TWNk1jGt/bWFvZqpZUT7OoUgghio445Y+poA6b4ia7deHvDTX9lJaRTfabeDzbwExRiSVULNgrwAxPUdKybDxolhpcmoa9r2japayXKWkD6HBJJiVgx2MA7kscDAGP1FTa54GszpM1todvHFJc6jaXlwJ55HV1jnWRvvFsZAbgAA5rQ8TeHzePof9mxW0CWeqxX0wxsBRVcHGBy3zD/GkAf8JtpI1a305jfLLPKsCytZyiETMu4RNJt2h8cFScg8HmodA+IGha7cRR2U9ygmge4ilubaSGORExvKuwCnbkZweK5S+8D6/eeO4NWuprae3t9VS8jnlvZiyWwziFINuxCMnLZO725q/pXga/i0rwpZXc9ug07SLvT7po2LfPMsagpkDIG1uuO1MDetPH+gXWj3upQXUzW9psLKYHEkiu22N40I3OrnIUgYYg4rZ0DWbXXbBLyxaXyi7xsksbRSI6EqyujAFWBB4Nec3HgrxLqfhT+y9UfRgbFbJbNImkC3Bty2TK4AdA4KjAztIJBOa7PwDof9g6RJA9lZ2Ms1w87wWs0kygkAcySHLthRk4X6cZKGdPRRRQAUUUUAFFFFAFbS/wDkHWv/AFyT/wBBFWaraX/yDrX/AK5J/wCgirNABRRRQAVleJbL7dpcqKMyIN6fUf5NatIayrUlWpypy2asVCbhJSXQ8jrRsopJtNuliIUiWM8uE7N3Jq74r0o2V2bmJf8AR5Tzj+FvT6Gsu1nhFtNDcJKyu6uDGQCMA+v1r8+dB4TEOnV00f5af1Y+mdRV6SnTNKawlmeMzLLOYbdA3lfMZCScAN6Dufao/wCyXuB+6tZ7ZwwUrKdykE4yDgcj0quL+FYRaiB/smORv+ctnO4HoPpUYuYrdlaySTeGDeZMQTx2AHQevrW86mGbu9uvf8r/ANamUYVorTTt2/MurpgkcQrZXseTtWd+efUrjgfjxVdUDIIQm2TyWUneSB8+D/KoxPZo3mRwTGTqEdwY1P8AMj2qGO4MYBUHcsZUfXdmsZ1KK0Wn9ei/zLjCpu/6/FiboN23Y+z+/u+b646fhTpLfEsaA/eJVj2BB5P0xg0zdAW3bZOufL4x9M+n605bg7Jt65dzlW/uk8H9K5k4v4jf3vsiGEI8+85WMYBHcnp/jUNTSzB4Y0C4I+8f72OB+lFnbS3dzHBAMyOcD29z7CpcVKSjT1KTcYuUzf8ABNl5t4924+SIbV92P/1v5124qppdmlhZRQRdFHJ7k9zVwV+g5dhPqlCNN79fU+YxVf21VyCiiiu85wooooAgvru2sbZ7i9nht4ExullcIq5OBkngckVxkfi8+IvDtzL4Vu9Ni1BJpI3+1Tq/2eFJSjzlFOWGF3KMgHIyRXZ3tnb31u0F5DFPA2N0cqB1bByMg8HkVydr4N/sHRJIvC8tta6l9oe4E8tun71WlaQwuVGRHztyOQAMdKAMJ/Fms3vgG1120vtItLWKS4N1qcyl0kiidkjeOMH/AJakL1b5Q3eusbxIlr4Gi8RalF5P+gpdyQK4Yh2QHy1PcliFHqSK5/TvDPibSdLnl03UdL/tO8vp728tpIGFo5lVV2jA3/LtBz/ES2eoxYl8EvD8Kj4VtrkSXEdrsjlKhFaUN5g4/hUsAMdhTEZniXxF4lszJFay2Nvc6Xo39tXyy25kE5LN+4T5hsAEbjccn7vvXU+G9fa/1W+0+6UpMkUV7bkjBkt5RlT9VYMhx6A9657xDoGreJVGpaVPbWJ1bS/7M1KG8idnijLMSYwDw6l5VweDwc8c63hzS3Pi/UtS2PFZ21nDpNru6yiMszufUbm2g99rexpAYer+NL5fHcul2V5p8UNndQW01rc28o87zFVixnGUjI3AIGA3sCtbvjHUNYGraRonh+5trK8vkuJzdXEHnIqQhflC5HJaReewB74rN1zwXqV74gvPs19aRaJqN5a6heK0bG4EsGzCxnO3a3lR5zyMN1zWv4y0TVby/wBM1Xw7cWUOqWKzQgXqM0TRyhd33eQwKIR9CO9PQDnNV8Ra3feAtL8TaXqMFg89pGRYtYC4a4uZCFREJcYyxx345PQ10fi3VNT0fw1Zrbywtq93PbWCTvFmNZZWVDIUB6Dk4z6VVi8HG30nwjpcVwr2WjTxzT+YCGmMcb7CMdMSFWxnoMHNa3jXRZtb0ZIrKaOG+triG8tnlUtH5sThlDgclTjBx60AcZe+MNWsvD80V9e2VvdWutNpN1qz2/7mJPL8xZjFu7hkTG7AZs9Kit/FviHW7LTLbRrvT4LuSC+uzfSWxkiuobeQRoyIG+USFlbqcDOM1pjwdqy6bFdrd2J8Qrq7aywKuLVpGjMXl/3gojI56lhnGDiqzeCdcsre2u9H1DThrLC+W5+0ROYMXcglfywDn5HVcZ6jOcUaAbl/4taH4YjxVDbZkk05LyOFjwGdQVB9gWGfYVzOpeLde0ODVNN1a+sGurS6s0k1cW2yG3huFb52iLclWQr94A71PqK6298JW8/w+/4RWOd1gWxWyjmPLDYoCsR35UEj8K55vBeuXbXGsajeab/wkZvLa6iWFHFriBHVEbPz8+ZISR0yBzjkAhsfFmtato+jWun3Vot7qOpz2MOq/Z98M0MKu5mWLd1YIVA3EZya7DwJq1xrfhq1vL5UF2Hlt5/LGEaSKRo2ZR2UlCQD61zS+C9WtrC1vrO8sT4ih1ObVT5qP9lLzKUkjGPm27W4brkdOa6vwZor6B4dtbCaZZ7hTJNPIq7VaWR2kcqD0XcxwPTFAG3gelGBRRSGFFFFABRRRQAUUUUAVtL/AOQda/8AXJP/AEEVZqtpf/IOtf8Arkn/AKCKs0AFFFFABRRRQBDdQR3Fu8UyB0cYINefa7os2mSF1zJan7r45X2P+NejnmmPGrqVcAqeCD0NedmGW08bGz0ktmdWFxc8PK627HktFdrqnhSGUmSxfyW/55tyv4elczeaPf2mfNtnKj+JBuH6V8XicrxGFfvRuu6PfoY2lWWjs/MoUUN8pw3B9+KTcPUfnXn2Oq66C0VNb2lxckCCCWT/AHVOPzre07wrczENeuIE/ur8zH+grqw+Br4h2pxb/Iwq4mnSV5SMG1tpryZYbZC8h7Dt7n0rv/D+jR6ZCS+HuG+8/wDQe1XNP062sIvLtYwg6k92+pq3ivsMsyeOD/eVNZ/l6Hh4vHSr+7HSP5gBwOKWiivbR54UUUUAFFFFAGXrurJpCWsksM0sc91FalowMRmRtoZskYXOB+Irlr34k6bDp63UVjqNyv257NkjjXKBBkzkE/6rBDbvQius8Q6WmsaPdWUmweanyM67gjggo2P9lgrfhXJ+H/hxY6ddSNdC2ntpNMjsHgWAKGfYEmkyST86qgwMYAPXNMC7N44sFury3t7S+uJ7a+jsCkcYzIzg/OmT8yja4J/2G9Kg/wCFhaX9lM3k3ZP9kf2vs2r93GfJznHm/wCzmq3hj4drpGr6XqFxc2881pbyCUpbhfOuGkkYS5JOMCaUYHduvaom+GNob1Zle1SMaoLvYLf/AJdvLA+z8kj74zux04x3o0FqXPGHiTUNI1rwwtlZ3d1HfG4EtlBGhlkKw7lXLEBcN1OQPWkv/iNplvoulahaWt7etqMcksdtEESZVj/1hYSMoG0/LjOS2AM1P4l8N65qWr6fqVhqtha3OnXE0ltvs2kUxyQhNjjeMnduOQRwQMcEnI1D4ZBtN8PxWdxp89zpcUsTjU7EXUE/mkPI5jyNrbxuBBwMkdKANDVPiTotlPZbRLc2txbw3ct3E0fl20MrYjd9zBjnkkKCQASeK5zQ/FXiO/8AH8UVzPcQaXJrV3pv2R4IPLKRQSOpV1Jk3ZQE5OPmGO4GrqXw1E2sW93bz6W8ZtILOdbzSop2QRZw8A4WJiCQRtK9OOK0rHwTLba1bXxvo2WHWbrVSnlEErNC0YTOeo3Zz39KNAKkfxO090Mv9l6strJG09pO0ShLyFZFR5E+bIC7gx37Tt5ANag8b2D31xZxW95LNDqMWmkBBh2fP7xeeUXa+SOmxuOKyNB+HUlpLbW+r6lHf6Pp9pPYWNqLfy28mYjf5zZO87QqjAUcZIzUvhj4eLpGsaXqE9zbzS2ttIs3l2+wzXDSOwlyScYE0owO79e1GgFTx54p1TSPGFnb24vI9ItNNm1W8a2ihcyrGw3ITIchccHaN2XXHGcdv4f1F9W02K9ayurJJclIroKH29mIBOMjnB59QDXOa/4Pvtbm1Ca61C2WS50i+0pfLt2AVZpFMbHLHJVVAPTJ5GOldhZwm3tIYSdxjRUzjGcDFIZNgUYHpRRQAm0egpaKKACiiigAooooAKKKKACiiigCtpf/ACDrX/rkn/oIqzVbS/8AkHWv/XJP/QRVmgAooooAKKKKACiiigBCKQCnUUAQvBE5+eNG+q5pBbQKcrBED7IKnoqXCL1aHd9xoAAwBxSjvS0U7CCiiimAUUUUAFFFFABRRRQAUUUUAFFFFABRRRQAUUUUAFFFFABRRRQAUUUUAFFFFABRRRQAUUUUAFFFFABRRRQBl6ffW6afbBpRkRICME9hU/8AaNuekv8A46f8K+Op/il41gnkii8QXKxoxRVCJwAcAfdoi+LfjmPOPEM5z/eijb+a0vZ1O6+7/gi549j7H+3Qf89D/wB8N/hR9ti9XP0jb/Cvjv8A4XB47/6D0n/fiL/4mpU+M/j1VCjXAcdzaQk/+gUezqd193/BHzR7H1/9ti9ZP+/bf4UfbYvWT/v23+FfIcfxq8eKcnWkf2azh/ooqVPjf46VstqVs49DaR4/QUezqd193/BFzx7H1v8AbYvWT/v23+FL9ti/6af9+2/wr5Nj+OvjdTzdWLj0a0H9CKmT49eNVJy+lv8A71of6PR7Op3X3f8ABDnj2Pqz7dD/ANNP+/bf4Ufbof8App/36b/CvlpP2gPF4ADwaQx9fs7j/wBnqyn7Q3iYMC+m6Sw7jbIM/wDj1Hs6ndfd/wAEfPHsfTn26AdWYfWNv8KPt8H99v8Avhv8K+aU/aJ18D59F0tj7SSj+tWo/wBozUgf3nh+zIx/DcuOfypezqd193/BDmifRR1C3HWQ/wDfDf4Uq6hbHpKPxBH9K+fov2jpht83w0jHPO29I/mlW4v2j7Ygeb4ZuF5/hvFbj/vgUezqd/w/4Ic0T3f7dbf89kH1NKL62P8Ay8RfiwFeIx/tGaOceboGpL/uyxt/UVbh/aG8MvjzdL1dOf7kbcevD0clQLxPY/tttnH2mHP/AF0FPFzCek0R+jivJI/j34McfvIdUjPobQN/I1ai+N3gSYDfcXMfGfnsm/oDRy1PId4nqYmQ9HQ/RhTt4/vD8682i+Lfw8m+9q8Ck9ns5B/7JVyH4jfD6XGzXdKGefmGz+YFK1QLxO+zRzXIQeL/AATcHEOv6KxPpdIP61fh1Xw3Ngwarpz5/uXi/wDxVL3+39fcGnc6DmjPvWdD9gmH+j3St/1zuM/yNTmzTtLcD/tq1F59vx/4AWXcs5oyarG1YcJc3C/iD/MUeRKB/wAfcv8AwJVP9KOaX8v5BbzLWaXNU/JuB0u8/WIU7y7sfdlhP1jP+NHO/wCV/gFvMs5ozVbF4P8An3b/AL6H+NJvux1hhP8AuyH/AOJo5/JhyluiqgnuAebRvwkU0punHW0n/Daf60e0iHKy1RVX7ao+/FcKf+uRP8s0G/twPndk/wB5CP5in7WHcOVlqiq4vrY/8t4x9WAqRJo3HySI30YGmpxfULMkopAwPSjcKoQtFGaM0AFFANGaACik3ClzQAUUZooA+D7qDQfts3malqf+sbIXT4/U9D51LHB4XDfvdQ1xh/sWUI/nKaxr1l+23HzL/rW7+5qHcv8AeX863szK50qxeD/4rzxIT7WtuP8A2ekK+EM/LN4kYevl2wz+Ga5vcPUfnRuX1H50WA6Rf+EPH3j4kY/S3H8qereDQeY/Ebe2+AVzGR6ijI9RQB1PmeC/+ffxD/39h/wpVl8FD71p4hb/ALbxDH5CuWyPUUUAdWJfBB62uvr7edGf8KXzPA//AD76/wD9/I/8a5LI9aMj1FAHXb/A56xa+vtmNv8A2YUbvA56Lro92CY/Rq5L8aT8aAuddjwT66uPrijZ4MPSTUB9S+P/AEGuRooC5132fwcf+Xy9U+4kwP8AyETR9k8In7uoTk/7TSj+cNclRS1C51v9neFT93U5D6bpyv5/ueKQ6V4bJ41Uj1zeoMfnDXJ0ZoA63+xNBb7mpE+gF9Bn8ygpf+Ee0th8moyN6Yu7T+sg/pXI0UDOuPhazf7l3dOT3T7JJn8rjmk/4QyJ+Yzqb49NPifP02zGuRIB6gflSGND1RD9VFFhHXnwfInSXU0+ulyf+yk0qaLeW3MOr6lD/wBw+9X/ANBUiuSVmT7jFe3ynFTrfXiHKXd0vOeJ3H9aLAdel7rtmf3fjW9hx/z0kvE/Rlq1D4w8WRcQ/EKHjs96/wD7NHXHx65q8X+r1W/X6XD/AONT/wDCT67/ABateSf9dJN//oWaLAd3bfEXx5AR5XjLSpj6PPC3/oSitS2+KfxFTGNQ0G7+strk/gJAf0rzD/hJNUP354ZP+ulpA36lM0067O/+ustJl/37CP8AoBS5UO7PZrb4v/EFPv6Jo9yP+mZ/+JlNaMXxn8YR83ngncO/lPIP6GvB/wC1bdv9boWjP67YGT/0FqcmpaaP+YBaofWC5nT+bmjlQXZ9CRfHS8Q/6Z4G1dOxMbFv/ZP61ci+PuiLgXug69bH3gUgfqP5V86pq2nDG2z1WHHeHVW/kU/rVqPXbZf9XqPieD/du0cD88UuUOY+jYfjz4KlOJJ7+A9/MtScfkTWtbfGPwJPgDxBFGT2kikX/wBlxXzGNfD8HxNrq+gntlmH/oz+lKdUEn/MxWTj0utHGfzWNv50ciHzM+sbf4geDrzAi8R6QxPZ7lVP5GtSHU9CvADDe6ZPnpsmjb+tfHBlWQf8ffhCf/rta+V/NBSCz8w5XR/C9wfWC9ER/wDRq1LpRY+dn2qtpaSLujjTae8ZwP0pxso8YVpk/wB2Vv8AGvjKG0vozug8N3gI72Gpyn8sM9XY9e1ywxtHjayx2S/eQD8GjAqHQj2Hzs+v/s7jhbqdfrtP8xR5dyPu3II/2oh/Q18lwfFHWrNgD4p8SQkfw3Vvby/zwa17T40a8jD/AIqa3nHpdaKF/WNzR7BdPzYe0Pp3F4O9u34EUeZdr96CM/7sn+IFfPtr8cdZGPMuPC9x9Uurb/0JTWzZfHG6b/XaRo9x/wBeusoP/RirS9k+7Hzo9pFzIB89pMPoVb+tH2xAPmSZT7xN/QV5nZfGS3lx5/hvVsn/AJ9Zbe5/9BkrVT4t+Hx/x9WuuWh/6baZL/NQRS5J9w5kdv8Abrf/AJ6f+On/AAorkR8V/BuOdWcH0NpNx/45RRyz7r7v+CO8T5QvPFurrczIstuAsjAYtY89fpVaTxVq0i4ea3YehtYj/wCy1lX3/H5cf9dW/magrb2UOxHPLuav/CQal/z1h/8AAWH/AOIpT4h1IgAywEDpm0hP/slZNFHsodhc8u5rL4h1BTkm0b2azhx/6BUi+JL4MCY9PbHY2MWP/QaxaKPZQ7Bzy7m+vim9U5NppDezafHj+VSp4vu166ZoLf72mpXN0Uexh2Dnl3Ol/wCEvnP3tI0InvixC/yPFKPFpJ+bRdI/CJl/ka5mij2UOwc8u50x8U27ff8AD+m+5BbP65pP+Eksj97Q7cZ/uOo/mhrmqKPZQ7D55dzpTr2lnrozL/uTRf1gNH9saK3XTbhPcCBv/ZBXNUUeyh2Dnl3Ol/tHQm6210h9TZwN/wCzCj7VoLdih/2tMVv/AEGUVzVFHsodhc8u50u7QX6XFqPZ9NlT9VlNHk6M33bvSQf9uG7T9ADXNUUeyiHOzpfsWmt9yfQz/wBvtwn/AKEKBpVs/wDq10qT/rlrK/8Aswrms0HnrzS9kvP73/mHOzpv7BZvu6Yz/wDXLVrdv0xmg+G7g9NE1k/9cmSX/wBBWuY2r/dH5UYA7D8qPZru/vYc/kb02i+V/rdO1+L/AHrUEVUe0sl+/JqMX/XS0HH/AI8KqxX13CP3N3cx/wC5My/yNW01/WU+7q1/+NwzfzNHs3/Mw5vIh8rTWOE1Q5/2rYj+TGl+x2rfd1S3/wCBRSj+SmrX/CT60RiS/eUekqJJ/NTSf2/dN/rbbS5f9/T4QfzVQaOSXSX5f5Bddit/Z6H7uo2B+rsv81o/syQ/curB/wDduV/rVj+2IW/1ui6Q3usUkZ/R6X+0NLf/AFuhRqfWK8lX9CSKOWfcLrsV/wCyL0/djif/AHJ4z/7NR/Y+pfw2M7/7i7v5ZqfzdAf71hqUR9Uu43H5GMfzo8nQH+7c6rCf9u2icfo4NFqndfc/8w0/r/hilJp97Gfns7lfrE3+FQtHIv343X/eUitmOCxA/wBG8RyRHsJLWaP9VLVOIrr/AJYeJ7KT/fu5U/8ARiinep5fiFonN7l/vD86XjtXTi21+QfuryzvB22XdvLn8zTH0/xCAS+iecO7LYJJ+qCjmmun4haPc5vn3pCB3ANa87zwHF1okEZ/2raSM/zFVvttiTh9OjB/2Llx/Mmjnl1j+Qcq7lHYvXav5VZgvruD/UXd1F/1zmZf5Gp/M01utreJ7rOp/mn9aNmlt0mvk/3okYfo1HtO6f5/kHL5k8fiTWoxhdVvdvo0pYfkc0p8Rag/+u+xz/8AXayhYn8dmf1quLWxb7mpY9pLZx+oJo+wRn/V6jYt7F3T/wBCUUe1j1/IOVlj+2Y2/wBdo2jyepWBoyfxVhQdQ0qT/XaEin1hvZV/9C3VXGlXLf6prWX/AK53Mbf1pG0jUR/y5Tt/uLv/APQc0e1h3DkfYnz4fk+9aarB/uSxS4/NVqeFtLj/AOPXXNVs/Y2x/mkg/lWRLbTxEiWCZD/tIRUORnBIz6VaaewrHT/aW7eMbjHutzRXM0UxE99/x+XH/XVv5moKnvv+Py4/66t/M1BQAUUUUAFFFFABRRRQAUUUUAFFFFABRRRQAUUUUAFFFFABRRRQAUUUUAFFFFABRRRQAUUUUAFFFFABRmiigBCoPUA/UU5CUIKEqR0KnFJRQBfg1nVLcYg1O+jHotw+PyzirP8AwkurkYlvPPX0nijkH/jymseigDW/ttm/1+maPN9bNY//AEWVo/tLTX/1+hW494LmWL9CWrJooA1/N0GT71tqsB/2LiOQD8CgP60n2bRJP9Xqd7D/ANd7EN/6A5rJooA1jpFrL/qNb0x/QS+bET+aY/WlTw7ft/x6NZXP/XveROfy3ZrIpCA33gD9RmlYDdaw8SWik/Z9XRB3QSMo/wC+ciqcmrajGStxO3HVZ41P/oQqnDPNAQYJpYiOhjcrj8q0o/EetRqFGqXbqOglk80fk+RUunF7pDu+5W/taT/nnYH/ALdYv/iaKt/8JHqXdrUn1NpD/wDE0UvZR7D55dzOvv8Aj8uP+urfzNQVPff8flx/11b+ZqCtCQooooAKKKKACiiigAooooAKKKKACiiigAooooAKKKKACiiigAooooAKKKKACiiigAooooAKKKKACiiigAooooAKKKKACiiigAooooAKKKKACiiigAooooA//9k=">
          <a:extLst>
            <a:ext uri="{FF2B5EF4-FFF2-40B4-BE49-F238E27FC236}">
              <a16:creationId xmlns="" xmlns:a16="http://schemas.microsoft.com/office/drawing/2014/main" id="{00000000-0008-0000-0000-000005000000}"/>
            </a:ext>
          </a:extLst>
        </xdr:cNvPr>
        <xdr:cNvSpPr>
          <a:spLocks noChangeAspect="1" noChangeArrowheads="1"/>
        </xdr:cNvSpPr>
      </xdr:nvSpPr>
      <xdr:spPr bwMode="auto">
        <a:xfrm>
          <a:off x="7546215" y="18533504"/>
          <a:ext cx="304800" cy="30641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33</xdr:row>
      <xdr:rowOff>0</xdr:rowOff>
    </xdr:from>
    <xdr:ext cx="304800" cy="306409"/>
    <xdr:sp macro="" textlink="">
      <xdr:nvSpPr>
        <xdr:cNvPr id="6" name="AutoShape 2" descr="data:image/jpeg;filename=Carte%20Visite%20OWA.jpg;base64,/9j/4AAQSkZJRgABAQEAlgCWAAD/4Q3+RXhpZgAASUkqAAgAAAACADIBAgAUAAAAJgAAAGmHBAABAAAAOgAAAEAAAAAyMDEyOjExOjAxIDE4OjIyOjU2AAAAAAAAAAMAAwEEAAEAAAAGAAAAAQIEAAEAAABqAAAAAgIEAAEAAACMDQAAAAAAAP/Y/+AAEEpGSUYAAQEAAAEAAQAA/9sAQwAGBAUGBQQGBgUGBwcGCAoQCgoJCQoUDg8MEBcUGBgXFBYWGh0lHxobIxwWFiAsICMmJykqKRkfLTAtKDAlKCko/9sAQwEHBwcKCAoTCgoTKBoWGigoKCgoKCgoKCgoKCgoKCgoKCgoKCgoKCgoKCgoKCgoKCgoKCgoKCgoKCgoKCgoKCgo/8AAEQgAWwCgAwEiAAIRAQMRAf/EAB8AAAEFAQEBAQEBAAAAAAAAAAABAgMEBQYHCAkKC//EALUQAAIBAwMCBAMFBQQEAAABfQECAwAEEQUSITFBBhNRYQcicRQygZGhCCNCscEVUtHwJDNicoIJChYXGBkaJSYnKCkqNDU2Nzg5OkNERUZHSElKU1RVVldYWVpjZGVmZ2hpanN0dXZ3eHl6g4SFhoeIiYqSk5SVlpeYmZqio6Slpqeoqaqys7S1tre4ubrCw8TFxsfIycrS09TV1tfY2drh4uPk5ebn6Onq8fLz9PX29/j5+v/EAB8BAAMBAQEBAQEBAQEAAAAAAAABAgMEBQYHCAkKC//EALURAAIBAgQEAwQHBQQEAAECdwABAgMRBAUhMQYSQVEHYXETIjKBCBRCkaGxwQkjM1LwFWJy0QoWJDThJfEXGBkaJicoKSo1Njc4OTpDREVGR0hJSlNUVVZXWFlaY2RlZmdoaWpzdHV2d3h5eoKDhIWGh4iJipKTlJWWl5iZmqKjpKWmp6ipqrKztLW2t7i5usLDxMXGx8jJytLT1NXW19jZ2uLj5OXm5+jp6vLz9PX29/j5+v/aAAwDAQACEQMRAD8A+pbb/j3i/wB0fyqSo7b/AI94v90fyqSgAoorldd8T+S7QaftZxw0p5A+nrXNisZSwkOeq7GtGhOtLlgjqs0ma8xE1/qMrAzySMAWIaTAx7DpUaz3lpJ8ss0TezEZ/wAa8N8RxXveyfL3v/X5no/2U9udXPU6K43RfFLh1i1LDKeBKBgj6iuxRgygqQQeQRXtYPHUsZDmpP1XVHBXw86EuWaFooorrMAorMvdTa2lkAh3xRlVdt+CC3TAxz1Hfv3qKLXbd4lY/K5OCvPA3hc5x6mo9pFOzZfs5NXsbFFZ1nqsF6D9k3SYTfnGB1IHP4VTt/EMUpYmJkQL5mc5yvAz/wB9HH4Uvaw01D2U9VbY3aKwrjxHbxhzEPO2oHwDgkFd3p6EfnUkuv2ySyKSMRttc56HB9vUEUvbU+4/Y1Oxs0VFaTrc20cyHKuoYVLWid1dGbVgooopgR23/HvF/uj+VSVHbf8AHvF/uj+VSUAYXi/UGstOCRNiWc7QR1A7n/PrXn9dP47Ym+tlP3RGSPxP/wBaszQ7OOdnnuJESOPgBsfM3pg9a+HzZ1MXjnSXTT9WfQ4LloYb2j6lK0eWGZZIkLEcdM5zXQBIdTtQsxw+Mhu6HHv+FXvMjjgxtQMo6o479PQD6VVe9s5g3mlQFYgf7R4HXHbOK3o4SOHjyzmmn0ehjUryrPmjGzXU5VhtYjg4OOK7TwTqDTW72crZaLlM/wB30/D+tY2r2totol0HIklYqqKABx6ijwaxXW0A6MjA/wA/6Vy4BTwWOhG+ktPk9v8AM6MS44jDSlbb9D0Giiivuz5wyNRudGhuib+6tIp0C7hJKFIBztJGfrgmra6baBcCFMcf+hbv581yOrDSIfE921zqUsc9w0SPbiB2DkGI7cgENwqcD7odieG4oawui6pPdSw61Nbm6815PKtnLFVSI8HHGAikHvu4zS5I72HzPa52zS6XpMsMMtxBbSz/ACRpJIAz4PQZPPLfqKdFpunyRDyYkKBTGCh6ANnGR/tCuNv7fQIrDSRcalJGLOz86EiOQhk82I5KnJIyFXYckA+2RRXwzp8dxpcA1qxksLUjzTLPud2DtlQCSAGLgNzyQOBS5I7WDnlvc9CbS7FY23RKIwoByTgADH8h19qbDY6fdRGWEJLHISd6tuBPIJBz1yT+PvXCQeFbOSF72PxCRAwhti8kewEIoAHJGWORz745rp9EudJ8PeHYIYrxLi2SZ41e3QyZdmZ9uEzzzRyR7D55dzo4o1ijWNBhVGAKdWa+vaSgYyalZptBLB5lUrg4OQTxzx9eKnXUrJ5lhS7gaZmKKgkG4sBkjGeoBBqiS3RRRQBHbf8AHvF/uj+VSVHbf8e8X+6P5VJQByvju0LwQXSjiMlG+h6f5965e3tTPbjaSW3HAyMdu3Xv+lenXMEdzA8Myho3GCK8+1fTLvSXOws1sTlJAOnsfQ18nnWB5KrxNrxe9ujPawGI5oKjezWxTFhMMEEYzwcHr+XH40x1KlArLySRn16f0qPz5efmx9AOPp6Uze3rXzsp018KZ6ahO/vMc6OBlz+Z966TwNaFrqa6I+VF2D6n/wCt/OsfTNOutUlCRA+WD8znov8A9evRNOs4rG0SCEYVe56k+pr2skwEqtZYhq0Y7X6s4MwxKhTdJPVlmiiivtDwThvE8fh2LVdQnu5Gk1FYFaeGGRA6wnhjg9sKM9xwRgnJrfYdAisbjzEvIltrmWJotyli3k53DGekQ3Dvwc5NaXiXXNFjurmw1OwuJpNq+ZsizlMZzkEfKM4/E1VsdT8P3k0dpbWNwjzyNcrujwHwhBbJJ+Vl3Lj0yMCmIq3kegXmim4ure/BsIxbGDcvmNudowODg5fcM5xlaq3Gm+HreK4h+z310PJW+Zy8bBsAHbknBO1ge+c8HNSWfiDw6ul+XJpl8BdQpJJEiGTYQcou8HqWLEHPUnODS2/iXRpriaa50SWIBEt4NmC7xb9oyhxt+ZVGOTyOwOABdZh8OafbNY3dhdH7Osc5c7CScqmwknHAlGcjHzEg5HEtqfDsem3F1Hp9zKtvPGAkioWlwoiXGTjb8h4OOQT6VLq2s6NfWo1OPSpbxZpvskjE+W2xVMpZeeeI1I6E/LzxXUJoGmNZTW5skSG4YSSRgkfNnPY8c+nHX1oA4SEeGtU1WKSOPUXYyPAPmUIoaUZfHUZeRRjryDjvXXWnhDTbbULe8j80ywSSSRh2DBS5ywGRxzz68+nFXofDulQzJLHZRLIkhlUjPDf4ZAOOmQD1rVpDCiiigCO2/wCPeL/dH8qkryyL43eDkRY2vnUqMHMEv/xFTL8bvBR66oR9beb/AOIpX8gPTaRlDKVYAg9QRXm6/GjwU3/MYQfWCYf+yVMnxh8Ft/zG7cfWOUf+yUfIDrLjw7ps7bjbhCf7hK/p0psPhvTImz5Bc/7bE1zqfFfwc/TXrAfVnH81qxH8SvCkn3fEGk/8Cudv8xXI8FhnLm9mr+ht9Yq2tzv7zsYo0iQJGiog6BRgCnVy8Xjvw3JjZ4g0U/8Ab8lXIvFOjy48vV9KfP8AdvEP9a6k0tEjLc3KKoRarbTf6qeCT/cmU/1qys5YcRsR7Ff8aOZBYV7eB3Z3hjZ2XaWKgkj0+lIbS2IANvDgKEHyD7vp9KXzW/55P+n+NHnf7D/98mjmQrEX9m2IjEf2O22BWQL5S4Ct94Yx0Pcd6cLK1BQi2gyjblPljg88j35P5mn+evo//fBo8+PuwH14o5l3Cw37FahVUW0GEyFHljjIwcfhU9RiaI9JE/76FPDA9CD9Kd0wFoozRTAKKKKAPgN7iNJXLaZbN8x+8Zf6PQb2H/oEWQ/Gb/45Uc+o3plcG8uSMnrK3+NRfbbr/n5n/wC/hrX3jPQtDUIR/wAwmx/8i/8AxdKNShH/ADCNP/KX/wCLquupXy/dvLkfSVv8akGtaoBgalegf9d2/wAaPeDQm/tOH/oD6f8AlL/8XSf2pB/0B9P/AA83/wCLqP8AtrU+9/cn6yE0f2zf97jd/vIp/mKPeDQk/tO176TZfg0g/wDZqP7RsT10m3/CWQf1pn9tX/8Az1T/AL8x/wDxNH9r3J/1nlv9Vx/LFHvBoSC/0/8A6BKj6XDipY9WtI/9XZTR/wC7dOKq/wBqE/etLZvrvP8A7NR/aMZ+9ZW4/wB1R/UGlr2DQ2YPFU0OPIvdXt8f8872Tj/x4VoweP8AVYcbPEfiQY7famYf+POa5b7banraN+BjH/slHn2DfegdfwB/kVo17Ad3b/FXxDDjyvEmqf8AbdYm/mjVqW3xl8Sxfe163k9pbYN/KJa8v3aeemR9Ym/+OGl8qyb/AJbxL9TIP/ZDR8h/M9jt/jjr4xvl0qce9vtz+cq1pW/xyvDjz9I0yb/dlC/yZ68K+yQN/qnRh6/aVX/0ILSf2du+55j+0ZST/wBBak1F7oLvufRtr8boDj7R4eZfe3mkb/2kP51pQ/Gzw9/y8WWq259SyYH/AH04/lXy8+nunLLcJ7yQFf8AGkjeWL/VX4Q+is6/0qeSHYd5H1vafF3whcYB1SeIns0W/wD9A3Vt2nj7w3cgeVrlsM/89Y2T+YFfGPn3x+9dLIPSSZW/RjQJLz/n2hcf7Fun81GaOWHf8QuyjN/rn/3jTKfN/rn/AN40ytiAooooAKKKKACiiigAooooAKKKKACiiigAooooAdHI8ZzG7Kf9k4qwNQvMYNzMw9GckfrVWigC19ulP30t2HfMCZP4gZo+0wt96yhHujOD+rEfpVWigD//2f/bAEMABgQFBgUEBgYFBgcHBggKEAoKCQkKFA4PDBAXFBgYFxQWFhodJR8aGyMcFhYgLCAjJicpKikZHy0wLSgwJSgpKP/bAEMBBwcHCggKEwoKEygaFhooKCgoKCgoKCgoKCgoKCgoKCgoKCgoKCgoKCgoKCgoKCgoKCgoKCgoKCgoKCgoKCgoKP/AABEIAMsBYgMBIgACEQEDEQH/xAAfAAABBQEBAQEBAQAAAAAAAAAAAQIDBAUGBwgJCgv/xAC1EAACAQMDAgQDBQUEBAAAAX0BAgMABBEFEiExQQYTUWEHInEUMoGRoQgjQrHBFVLR8CQzYnKCCQoWFxgZGiUmJygpKjQ1Njc4OTpDREVGR0hJSlNUVVZXWFlaY2RlZmdoaWpzdHV2d3h5eoOEhYaHiImKkpOUlZaXmJmaoqOkpaanqKmqsrO0tba3uLm6wsPExcbHyMnK0tPU1dbX2Nna4eLj5OXm5+jp6vHy8/T19vf4+fr/xAAfAQADAQEBAQEBAQEBAAAAAAAAAQIDBAUGBwgJCgv/xAC1EQACAQIEBAMEBwUEBAABAncAAQIDEQQFITEGEkFRB2FxEyIygQgUQpGhscEJIzNS8BVictEKFiQ04SXxFxgZGiYnKCkqNTY3ODk6Q0RFRkdISUpTVFVWV1hZWmNkZWZnaGlqc3R1dnd4eXqCg4SFhoeIiYqSk5SVlpeYmZqio6Slpqeoqaqys7S1tre4ubrCw8TFxsfIycrS09TV1tfY2dri4+Tl5ufo6ery8/T19vf4+fr/2gAMAwEAAhEDEQA/APqDS/8AkHWv/XJP/QRVmq2l/wDIOtf+uSf+girNABRRRQAUUUUAFFFFABRQaKACikJpM0AOopM0ooAKKKKACiiigAooooAKKKKACiiigAooooAKKKKACiiigAooooAKKKKACiiigAooooAKKKKACiiigAooooAKKKKAK2l/8g61/wCuSf8AoIqzVbS/+Qda/wDXJP8A0EVZoAKKKKACiiigAozSNwK5rX/Ea2rNb2WHnHDP1Cf4mubFYqnhYc9V2RpSozrS5YI3L2+tbKPfdTLGOwJ5P0Fc5eeLo1Yi0t2f/akO0fl1rk55pLiUyzSNJIerMc1HXyeK4gr1Haj7q+9/5HuUcrpxV6mrN6XxVqLn5PJQeyZ/maavijUwcmSI/WOsr7HchEfyJdr/AHTt4P0qAjHWvPlj8bF3lOSOmOFw70UUdPbeLp1IFzbI49UbB/Wt/TdfsL0hFl8uU8bJODn29a85o7V1YfPcVSfvvmXmY1ctoz+HRnrm4Uua8/0TxFPZMsVyWmtvflk+h7/Su5tbiO6gWaBg8bcgivq8DmNLGxvDR9up4uJwtTDv3tu5PRQOlFegcwUUUUAFFFFABmk3Cq9/dx2VnNczkiOJC7Y9AK5+XVdYsrZdQv7a2WxBzLAm4zQxnoxOcEjgkAfyrOdVQdmaQpuaujqcijNYH9sSfb7yEvbxxxXEESMysd4kUEjg9TnA7etaCanaSRW0qToY7l/LhYdHbngf98n8qI1Yy6/1ewpU5R3X9WuX80ZrGj1q1h02G5vr222yEqJEyFc5I+UHJ471Leazp9osLXF5EgmXdGc53jjkY69RT9pDqxckuiNTNJmszWr6TT7eCZFVkNxHHICCTtZtvHvkj9apW+tyyeKJtOaJBAisoYfeLqqsec4xh8Y68GplVjF2f9XHGlKSujoNwxmjIrBs9fgXQ7bUNTmht0uCSnUArk7Rjk52gZ/Greo6rBZ2UV0ZrYQu6je8mAVPUrgHcccgU1Vi1e4OlNOzRqA0ZrnbjXZYBp7sLZop4p5ZHicugCLuG1vT8Kkg8QW8vh2PUmlgiLx8B2O0SY+7nGTg8cCkq0G2r7f1+o3Rmknbf+v0N7NGaxRqrG60eOF4J4rwuHlQHB2oTlefUe9SWOrQXeqXFvDc2sixqAERsvn+IntjoOM+57UKrF6X/rcTpySvb+tjWooFFakBRRRQAUUUUAFFFFABRRRQBW0v/kHWv/XJP/QRVmq2l/8AIOtf+uSf+girNABRRRQAUh60tVtRuls7SW4k+7GpbHqfSpnJQi5S2Q0m3ZGF4s1k2ifZLZv37jLMP4F/xNcRUlxNJcTyTSnMkjbmNR1+dZhjpYyq5Pboux9ThcNHDw5evUKKKK4DqOg0SeaTSbqAbnSPkBeSueQQO/I7dKuT2VnPcSy3HzrNj96vHlnAx0PXPtXM2lxJazb4mIzwQDjcPQ1u6fcLLZsfKjK7WeQGP7rbuMHHHH8q97B4mnWgqVRXaXU8nEUpU5OcevYxb60ls5WSQZXJCuBw2PSq1dtNFBeeRBOiq7N84Q8H5TyP0IP19K5G/tXs7p4JDkr0b+8D0P5VyY/APD/vI6xZ1YXFe192W5XrW8Pau+mXIVyTbSH519PcVk0VxUK88PUVSm7NHRVpxqxcJbHrSMrorKQVIyCO9Prl/BV+ZrZ7ORsvDyme6+n4V1Ar9GweJjiaMasep8pXpOjNwfQKKKK6jIKDRRQBn67ZNqGk3lojBWmiZAT6kVz+o3tzqmjvpcVjdRahOghmWSMhIVPDNv8AukY6YOTxxXYY4puznqaynTcno7GkKnLur21OLvbaYand7IpWUahYkHYcEKq5P0HerWl6fOniSRJFb7FaNJPCSuFLS4OAe+Pn+mRXVbBSCMAk5OazWGinv1uaPENq1ulvwt/XqefQW1zbWmi3Dte28UcVxG728PmOhaTIypU8EDGQM9O1a+iWRgv9EAhnCR2U5zOAWQs6EAkDAOCePwrq9g9TQEweppRwqTvft+Fv8ipYqUla3f8AG/8AmZHiq3e40C+SFS8wj3IB13KQQR7jHFc3dQXSeGoNUijmF2bmS6Kqp3gS7l4XqG2lfoc13m0UgXHc1VSh7STlfpYinXdNKNuv9I43UEnsLTQYRGYdkLRySw23nvG2xcqvBA3HPPTjmqcdrdRaN4dmJvLdbVZI52gh3SREjAO0g8cYOB34rvfLHqaUJjuah4VNvX+tP8i44ppJW/4O/wDn5nE2tk6ro/kxXZVlvH/fqN43rkZAAC5PQVGyTPovhuZDeQJaL5U7RQEyxny9udjKcgEYyAevFd1sHqaNnuaPqis9f60/yD607p2/p3/zOM060kWTRWiW72vNdSlrhQGG5DgsAAFye3vUPhW1lS90yG5bUjcWUb745IlSKLjbw20Fs5BHJ9TzXc7BnqaFTH8RNNYVJp32/wCB/kDxTaat/Wv+Yq9KWgDFFdRyhRRRQAUUUUAFFFFABRRRQBW0v/kHWv8A1yT/ANBFWaraX/yDrX/rkn/oIqzQAUUUUAFct48uSlrb2ynmRizfQf8A1zXUdq4TxvJv1dF7JEP1JryM7qung5W66Hbl8OeuvI56iilRS7BVGSTgc18Ck3sfTOyV2CqzsFRWZj0CjJrQttHuZ1dvkXYu4gnJGenA5rb0uyubC1ZkUKWP70mPLH2U5xj+daFhLZvL5LTCSVwcMxwxP90172FymMre2dm+m3/Dnl1sfJXVM5qLQ5JXUl9kT/dbGT0B6fiKtW9jqGnKQh85C+xoFYjJPQj8+v51syxAW7xHe3l5LRN8zLk9R/eXrj607zIbW5RnmCh8YXOeB1P17cV3Ry2lSd1dPvf7/wCvvOZ4ypUVnqu1ijb3Bgkgg+zzFkIli3kEqMYZc9+D/KsTWZWunjkSM+TDEse/HBOTnn68V0SxLcyMboRpErsYV3bWyT1GcevX6014GzHawCE5OPmw5wOSDgYApYjDTrU+RP3fx8h0asac+a2pxlFbc2gOkMcouI1WUZQMCB649uKx5Y2ikKOAGHoQQfxFfN1sLVoW9orXPXpV4VfgZd8P3JtNXtpM4Utsb6Hj/CvTFOa8jDbSG7jmvWoG3Rq3qAa+n4aqNwnTfRp/eeRm0Epxn3H0UUV9OeQFFFFAGN4t1pfD3h+81SSNZfIChI2fYHdmCqpbB25ZgM44rmdK8R+ItX8PTXdgvhwyW9wyNeC9aWzmhCkl0ZMsGU8EMBjBPpW78QdGl8QeEb/TbYRNPJskjSb7jtHIsgRuD8rFdp9jXJS+HNfvvDXjBprS0s77xBJEgso59ywQhEhc+YABvKB2GBgHHWmhM6jwx4jkuPAsPiHxAsFnGYHu5DEHKrCMkPgjdygDYx3q3pvivRdSMX2K+WXzYJbmMiNwHijYK7gkcgFhz3zkZFReM9Nn1LwNrelacitcXFhNbQKzBQWaMquT27Vz/iPSddi1rTdQ0SwtbzGkTaZIktz5IhZ2jYOflO5RsIwOaAN5/G/h1J9KhbU0EmqRRTWg8t8OkhxGxO3CbjwN2MnjrUPxB1+80Cx0xtNWxM97fx2m+9dkijDK7bmK8/wfrXnlv8OtVSTTYryxW8t5tNsLW4C6rLbJbPbxhWDxocTKTyPQjt1r0Lx7oD+IE0KH7NBc2tvqkVzdRT4KtEqSA/KQQ3LLxRoBk6F43mW/1e08SSaSiafZpfveabctLAsZJG1yRlXyuQO4Naui+MdPl8HnXtSvLeOCIlblolkIik37fL2socsCVGNoJJ4HIrk9Z8BXsNl4k0fQLe1j0rUpYdSt1VvI8q4SRC8GV+YK+wEMPuEn2xT1bSv+Ee8Jf2nexQaVeLrNvfrFe6rJcCZ0woWW4fIUsAcH7owuT1o0A7V/iP4US3in/tZWSWSWGMJBKzO8YUuoULkkB1yMevocWr7xz4cstNsr+bUla2vYzNA0MTys6AZLbUUsFHckAA8HmuB+Glnfaxr8HiQQwLY/2jqkjPHJuRhKIAhjYgb1zG43AYODjg1Dc+D/ABanhjw9pUALQQWEtvcwW+pG0AnJOxnkVd7xgE/KpGT14o0DU9KPi/QhaXl1/aMbW9osLzSKrMqrMAYyCByGDA8Z61z/AIe8e/2l4vTQri2SOZn1AB03kYt7jyk7YywDE88EAdxXIS+DfFVvol5pVrp9lNHqFnpiyzteBPIa3jjV0C7fmJ2HBBArqPDHhrVdM8YQ6hNBCbZpdWEhEw3ItxdLNE2Mc5CYI6gmgD0WiiikMKKKKACiiigAooooAKKKKACiiigCtpf/ACDrX/rkn/oIqzVbS/8AkHWv/XJP/QRVmgAooooAQ1wHjRdutZP8USn+degYrjfHsBE1rPjgqYz+eR/WvGz6Dng2+zR35bJKur9TlK1/DUUZvGurhC0NuNxJxgE9M5NZFTQxXE8bJDHLIgIJVFJGe2a+Kws+Sqp2vbU9+vHmpuN7XOruNasbmTcFQEHG6Zs7fcL0P50n2qwCGCKdLmWXqAuCT6lugH6CuQZWRyrqysDghhgikr0pZxWbfPFf1+ByLL4JaSZ1d3c2YVYpdQM0mMAxE4U+gPUD8Tmsya5Ml3Ha6ecAsi72GWJA96yASCCpwQcg+lTzM8kslzGrgbt249j3/WsauYSrLa3pvb1ZUcKqfW/+Zsz65MFuIVSN1jPyFl5xnGfQGpLG+8q+0yZW/wBEfdHgqAQx7k9+1YDvD9sdwGMO4kA9/QGmSyvK5ZiBzkBeAv0Han/aVVPmlK9n+Tv/AMAPqcWrJW7nT+Lb+OOOGwtWw0Z3MVP3cdBn15rlaDycnqeaK5cZi5Yqq6j08uyN8PQVCCihCMgivWbUbYIweyj+VeX6fAbm/t4QM75AD9M816mgwK+h4Zg7VJ+i/M8zN5axj6jqKKK+qPGCiiigDnvHetTeHvDN5qVrFFLcI0UUSSvtTfJIsaliOdoLgnHYVxOsePdY0i3urG8l0dNWttThsXuzFJ9mZHgM7MI9+4FUBGNx3EcdcV3fjLTJ9Y8N6hYWgszPPHtVbyLzYX5BKuvoQMZHIzkciuQ8OeENX8O6dPdaTb6TDqE16ly+nmV2g2LD5WwTspff/EZNpLdMAE00Jket+OL6ystIMeqeH4vtFjLevqVyrJa3DIQPJiUyAhzuzyxIAPBpNZ8fXsWq6Haw3Gl6MLvTob25TVIZJHieVgEiG1lwflkyx4BUZxkU2TwTq9pFaz2kWmXt1JBeRXNvdSssUT3M/nNJG2wltpyuCoJHOR0q/q3hjXR4ei0HT5bC7sJ9ITSLmW5LRSx4Uo0ykK3mZVj8hIwR15NAC3/i/VYPEVy0MNl/YNnqlvpE6sr/AGl5ZQnzoc7QoaWMYIyRuORgAz/Enxde+FLnQDbR2r2tzcst605I8uBF3O6kHqBk9DnGMVSufB2q/wBuSWtq9ofD9zqVrqcszyN9pR4FjHlqoXaQxhj5zwCwweCNjxx4Ym8SX+kgOkdrCt2k53YcCW3aIFOCCQWB5oAzZ/G08HxKvNGmFpHodnYyTTXJLGRZkEbsCOwCSp2Oc9e1X38eaBJpmpXN4L22hsDCbmK8sZYnVZW2xt5bqCVJ747H0rmovBPiVbVLpb+GDW3sdQSS5E7SFLicwiIq20EqFhxk8jPGe1TS/h5rENjrqNHY27X8mnPGgv5rk5t5zJIXlkXLMw5BAAycYHUlkB20fjTRYr+w08/bIZblYiqtZSIsPmEiNZTtxEzFThWwTVfw94puNS8UxadvtZ7Vra8mMscDxsHhu/JCYYnoMgnuRkYHFYuueAJr7x7daq1npt7Y3s1vM73M8yPbGIKCBGhCy52KQWIweuQMVPpHgGY6o51sW81hLDfxyJFM6sTNf/aE5GD93GcHrxyKAOo8VeKNM8NJA2pNcZmDsqW9u8zBUGXcqgJCqMZY8DNZupfEHQNN1CW1nuLlpIVieaSG1kkiiSUAo7uowqnPU1h+Mvh6bm80aXRrKyurWytZbM2d5dzwhVdlYOJEJYkFeVPBB6ikvfAd+NH8TWNk1jGt/bWFvZqpZUT7OoUgghio445Y+poA6b4ia7deHvDTX9lJaRTfabeDzbwExRiSVULNgrwAxPUdKybDxolhpcmoa9r2japayXKWkD6HBJJiVgx2MA7kscDAGP1FTa54GszpM1todvHFJc6jaXlwJ55HV1jnWRvvFsZAbgAA5rQ8TeHzePof9mxW0CWeqxX0wxsBRVcHGBy3zD/GkAf8JtpI1a305jfLLPKsCytZyiETMu4RNJt2h8cFScg8HmodA+IGha7cRR2U9ygmge4ilubaSGORExvKuwCnbkZweK5S+8D6/eeO4NWuprae3t9VS8jnlvZiyWwziFINuxCMnLZO725q/pXga/i0rwpZXc9ug07SLvT7po2LfPMsagpkDIG1uuO1MDetPH+gXWj3upQXUzW9psLKYHEkiu22N40I3OrnIUgYYg4rZ0DWbXXbBLyxaXyi7xsksbRSI6EqyujAFWBB4Nec3HgrxLqfhT+y9UfRgbFbJbNImkC3Bty2TK4AdA4KjAztIJBOa7PwDof9g6RJA9lZ2Ms1w87wWs0kygkAcySHLthRk4X6cZKGdPRRRQAUUUUAFFFFAFbS/wDkHWv/AFyT/wBBFWaraX/yDrX/AK5J/wCgirNABRRRQAVleJbL7dpcqKMyIN6fUf5NatIayrUlWpypy2asVCbhJSXQ8jrRsopJtNuliIUiWM8uE7N3Jq74r0o2V2bmJf8AR5Tzj+FvT6Gsu1nhFtNDcJKyu6uDGQCMA+v1r8+dB4TEOnV00f5af1Y+mdRV6SnTNKawlmeMzLLOYbdA3lfMZCScAN6Dufao/wCyXuB+6tZ7ZwwUrKdykE4yDgcj0quL+FYRaiB/smORv+ctnO4HoPpUYuYrdlaySTeGDeZMQTx2AHQevrW86mGbu9uvf8r/ANamUYVorTTt2/MurpgkcQrZXseTtWd+efUrjgfjxVdUDIIQm2TyWUneSB8+D/KoxPZo3mRwTGTqEdwY1P8AMj2qGO4MYBUHcsZUfXdmsZ1KK0Wn9ei/zLjCpu/6/FiboN23Y+z+/u+b646fhTpLfEsaA/eJVj2BB5P0xg0zdAW3bZOufL4x9M+n605bg7Jt65dzlW/uk8H9K5k4v4jf3vsiGEI8+85WMYBHcnp/jUNTSzB4Y0C4I+8f72OB+lFnbS3dzHBAMyOcD29z7CpcVKSjT1KTcYuUzf8ABNl5t4924+SIbV92P/1v5124qppdmlhZRQRdFHJ7k9zVwV+g5dhPqlCNN79fU+YxVf21VyCiiiu85wooooAgvru2sbZ7i9nht4ExullcIq5OBkngckVxkfi8+IvDtzL4Vu9Ni1BJpI3+1Tq/2eFJSjzlFOWGF3KMgHIyRXZ3tnb31u0F5DFPA2N0cqB1bByMg8HkVydr4N/sHRJIvC8tta6l9oe4E8tun71WlaQwuVGRHztyOQAMdKAMJ/Fms3vgG1120vtItLWKS4N1qcyl0kiidkjeOMH/AJakL1b5Q3eusbxIlr4Gi8RalF5P+gpdyQK4Yh2QHy1PcliFHqSK5/TvDPibSdLnl03UdL/tO8vp728tpIGFo5lVV2jA3/LtBz/ES2eoxYl8EvD8Kj4VtrkSXEdrsjlKhFaUN5g4/hUsAMdhTEZniXxF4lszJFay2Nvc6Xo39tXyy25kE5LN+4T5hsAEbjccn7vvXU+G9fa/1W+0+6UpMkUV7bkjBkt5RlT9VYMhx6A9657xDoGreJVGpaVPbWJ1bS/7M1KG8idnijLMSYwDw6l5VweDwc8c63hzS3Pi/UtS2PFZ21nDpNru6yiMszufUbm2g99rexpAYer+NL5fHcul2V5p8UNndQW01rc28o87zFVixnGUjI3AIGA3sCtbvjHUNYGraRonh+5trK8vkuJzdXEHnIqQhflC5HJaReewB74rN1zwXqV74gvPs19aRaJqN5a6heK0bG4EsGzCxnO3a3lR5zyMN1zWv4y0TVby/wBM1Xw7cWUOqWKzQgXqM0TRyhd33eQwKIR9CO9PQDnNV8Ra3feAtL8TaXqMFg89pGRYtYC4a4uZCFREJcYyxx345PQ10fi3VNT0fw1Zrbywtq93PbWCTvFmNZZWVDIUB6Dk4z6VVi8HG30nwjpcVwr2WjTxzT+YCGmMcb7CMdMSFWxnoMHNa3jXRZtb0ZIrKaOG+triG8tnlUtH5sThlDgclTjBx60AcZe+MNWsvD80V9e2VvdWutNpN1qz2/7mJPL8xZjFu7hkTG7AZs9Kit/FviHW7LTLbRrvT4LuSC+uzfSWxkiuobeQRoyIG+USFlbqcDOM1pjwdqy6bFdrd2J8Qrq7aywKuLVpGjMXl/3gojI56lhnGDiqzeCdcsre2u9H1DThrLC+W5+0ROYMXcglfywDn5HVcZ6jOcUaAbl/4taH4YjxVDbZkk05LyOFjwGdQVB9gWGfYVzOpeLde0ODVNN1a+sGurS6s0k1cW2yG3huFb52iLclWQr94A71PqK6298JW8/w+/4RWOd1gWxWyjmPLDYoCsR35UEj8K55vBeuXbXGsajeab/wkZvLa6iWFHFriBHVEbPz8+ZISR0yBzjkAhsfFmtato+jWun3Vot7qOpz2MOq/Z98M0MKu5mWLd1YIVA3EZya7DwJq1xrfhq1vL5UF2Hlt5/LGEaSKRo2ZR2UlCQD61zS+C9WtrC1vrO8sT4ih1ObVT5qP9lLzKUkjGPm27W4brkdOa6vwZor6B4dtbCaZZ7hTJNPIq7VaWR2kcqD0XcxwPTFAG3gelGBRRSGFFFFABRRRQAUUUUAVtL/AOQda/8AXJP/AEEVZqtpf/IOtf8Arkn/AKCKs0AFFFFABRRRQBDdQR3Fu8UyB0cYINefa7os2mSF1zJan7r45X2P+NejnmmPGrqVcAqeCD0NedmGW08bGz0ktmdWFxc8PK627HktFdrqnhSGUmSxfyW/55tyv4elczeaPf2mfNtnKj+JBuH6V8XicrxGFfvRuu6PfoY2lWWjs/MoUUN8pw3B9+KTcPUfnXn2Oq66C0VNb2lxckCCCWT/AHVOPzre07wrczENeuIE/ur8zH+grqw+Br4h2pxb/Iwq4mnSV5SMG1tpryZYbZC8h7Dt7n0rv/D+jR6ZCS+HuG+8/wDQe1XNP062sIvLtYwg6k92+pq3ivsMsyeOD/eVNZ/l6Hh4vHSr+7HSP5gBwOKWiivbR54UUUUAFFFFAGXrurJpCWsksM0sc91FalowMRmRtoZskYXOB+Irlr34k6bDp63UVjqNyv257NkjjXKBBkzkE/6rBDbvQius8Q6WmsaPdWUmweanyM67gjggo2P9lgrfhXJ+H/hxY6ddSNdC2ntpNMjsHgWAKGfYEmkyST86qgwMYAPXNMC7N44sFury3t7S+uJ7a+jsCkcYzIzg/OmT8yja4J/2G9Kg/wCFhaX9lM3k3ZP9kf2vs2r93GfJznHm/wCzmq3hj4drpGr6XqFxc2881pbyCUpbhfOuGkkYS5JOMCaUYHduvaom+GNob1Zle1SMaoLvYLf/AJdvLA+z8kj74zux04x3o0FqXPGHiTUNI1rwwtlZ3d1HfG4EtlBGhlkKw7lXLEBcN1OQPWkv/iNplvoulahaWt7etqMcksdtEESZVj/1hYSMoG0/LjOS2AM1P4l8N65qWr6fqVhqtha3OnXE0ltvs2kUxyQhNjjeMnduOQRwQMcEnI1D4ZBtN8PxWdxp89zpcUsTjU7EXUE/mkPI5jyNrbxuBBwMkdKANDVPiTotlPZbRLc2txbw3ct3E0fl20MrYjd9zBjnkkKCQASeK5zQ/FXiO/8AH8UVzPcQaXJrV3pv2R4IPLKRQSOpV1Jk3ZQE5OPmGO4GrqXw1E2sW93bz6W8ZtILOdbzSop2QRZw8A4WJiCQRtK9OOK0rHwTLba1bXxvo2WHWbrVSnlEErNC0YTOeo3Zz39KNAKkfxO090Mv9l6strJG09pO0ShLyFZFR5E+bIC7gx37Tt5ANag8b2D31xZxW95LNDqMWmkBBh2fP7xeeUXa+SOmxuOKyNB+HUlpLbW+r6lHf6Pp9pPYWNqLfy28mYjf5zZO87QqjAUcZIzUvhj4eLpGsaXqE9zbzS2ttIs3l2+wzXDSOwlyScYE0owO79e1GgFTx54p1TSPGFnb24vI9ItNNm1W8a2ihcyrGw3ITIchccHaN2XXHGcdv4f1F9W02K9ayurJJclIroKH29mIBOMjnB59QDXOa/4Pvtbm1Ca61C2WS50i+0pfLt2AVZpFMbHLHJVVAPTJ5GOldhZwm3tIYSdxjRUzjGcDFIZNgUYHpRRQAm0egpaKKACiiigAooooAKKKKACiiigCtpf/ACDrX/rkn/oIqzVbS/8AkHWv/XJP/QRVmgAooooAKKKKACiiigBCKQCnUUAQvBE5+eNG+q5pBbQKcrBED7IKnoqXCL1aHd9xoAAwBxSjvS0U7CCiiimAUUUUAFFFFABRRRQAUUUUAFFFFABRRRQAUUUUAFFFFABRRRQAUUUUAFFFFABRRRQAUUUUAFFFFABRRRQBl6ffW6afbBpRkRICME9hU/8AaNuekv8A46f8K+Op/il41gnkii8QXKxoxRVCJwAcAfdoi+LfjmPOPEM5z/eijb+a0vZ1O6+7/gi549j7H+3Qf89D/wB8N/hR9ti9XP0jb/Cvjv8A4XB47/6D0n/fiL/4mpU+M/j1VCjXAcdzaQk/+gUezqd193/BHzR7H1/9ti9ZP+/bf4UfbYvWT/v23+FfIcfxq8eKcnWkf2azh/ooqVPjf46VstqVs49DaR4/QUezqd193/BFzx7H1v8AbYvWT/v23+FL9ti/6af9+2/wr5Nj+OvjdTzdWLj0a0H9CKmT49eNVJy+lv8A71of6PR7Op3X3f8ABDnj2Pqz7dD/ANNP+/bf4Ufbof8App/36b/CvlpP2gPF4ADwaQx9fs7j/wBnqyn7Q3iYMC+m6Sw7jbIM/wDj1Hs6ndfd/wAEfPHsfTn26AdWYfWNv8KPt8H99v8Avhv8K+aU/aJ18D59F0tj7SSj+tWo/wBozUgf3nh+zIx/DcuOfypezqd193/BDmifRR1C3HWQ/wDfDf4Uq6hbHpKPxBH9K+fov2jpht83w0jHPO29I/mlW4v2j7Ygeb4ZuF5/hvFbj/vgUezqd/w/4Ic0T3f7dbf89kH1NKL62P8Ay8RfiwFeIx/tGaOceboGpL/uyxt/UVbh/aG8MvjzdL1dOf7kbcevD0clQLxPY/tttnH2mHP/AF0FPFzCek0R+jivJI/j34McfvIdUjPobQN/I1ai+N3gSYDfcXMfGfnsm/oDRy1PId4nqYmQ9HQ/RhTt4/vD8682i+Lfw8m+9q8Ck9ns5B/7JVyH4jfD6XGzXdKGefmGz+YFK1QLxO+zRzXIQeL/AATcHEOv6KxPpdIP61fh1Xw3Ngwarpz5/uXi/wDxVL3+39fcGnc6DmjPvWdD9gmH+j3St/1zuM/yNTmzTtLcD/tq1F59vx/4AWXcs5oyarG1YcJc3C/iD/MUeRKB/wAfcv8AwJVP9KOaX8v5BbzLWaXNU/JuB0u8/WIU7y7sfdlhP1jP+NHO/wCV/gFvMs5ozVbF4P8An3b/AL6H+NJvux1hhP8AuyH/AOJo5/JhyluiqgnuAebRvwkU0punHW0n/Daf60e0iHKy1RVX7ao+/FcKf+uRP8s0G/twPndk/wB5CP5in7WHcOVlqiq4vrY/8t4x9WAqRJo3HySI30YGmpxfULMkopAwPSjcKoQtFGaM0AFFANGaACik3ClzQAUUZooA+D7qDQfts3malqf+sbIXT4/U9D51LHB4XDfvdQ1xh/sWUI/nKaxr1l+23HzL/rW7+5qHcv8AeX863szK50qxeD/4rzxIT7WtuP8A2ekK+EM/LN4kYevl2wz+Ga5vcPUfnRuX1H50WA6Rf+EPH3j4kY/S3H8qereDQeY/Ebe2+AVzGR6ijI9RQB1PmeC/+ffxD/39h/wpVl8FD71p4hb/ALbxDH5CuWyPUUUAdWJfBB62uvr7edGf8KXzPA//AD76/wD9/I/8a5LI9aMj1FAHXb/A56xa+vtmNv8A2YUbvA56Lro92CY/Rq5L8aT8aAuddjwT66uPrijZ4MPSTUB9S+P/AEGuRooC5132fwcf+Xy9U+4kwP8AyETR9k8In7uoTk/7TSj+cNclRS1C51v9neFT93U5D6bpyv5/ueKQ6V4bJ41Uj1zeoMfnDXJ0ZoA63+xNBb7mpE+gF9Bn8ygpf+Ee0th8moyN6Yu7T+sg/pXI0UDOuPhazf7l3dOT3T7JJn8rjmk/4QyJ+Yzqb49NPifP02zGuRIB6gflSGND1RD9VFFhHXnwfInSXU0+ulyf+yk0qaLeW3MOr6lD/wBw+9X/ANBUiuSVmT7jFe3ynFTrfXiHKXd0vOeJ3H9aLAdel7rtmf3fjW9hx/z0kvE/Rlq1D4w8WRcQ/EKHjs96/wD7NHXHx65q8X+r1W/X6XD/AONT/wDCT67/ABateSf9dJN//oWaLAd3bfEXx5AR5XjLSpj6PPC3/oSitS2+KfxFTGNQ0G7+strk/gJAf0rzD/hJNUP354ZP+ulpA36lM0067O/+ustJl/37CP8AoBS5UO7PZrb4v/EFPv6Jo9yP+mZ/+JlNaMXxn8YR83ngncO/lPIP6GvB/wC1bdv9boWjP67YGT/0FqcmpaaP+YBaofWC5nT+bmjlQXZ9CRfHS8Q/6Z4G1dOxMbFv/ZP61ci+PuiLgXug69bH3gUgfqP5V86pq2nDG2z1WHHeHVW/kU/rVqPXbZf9XqPieD/du0cD88UuUOY+jYfjz4KlOJJ7+A9/MtScfkTWtbfGPwJPgDxBFGT2kikX/wBlxXzGNfD8HxNrq+gntlmH/oz+lKdUEn/MxWTj0utHGfzWNv50ciHzM+sbf4geDrzAi8R6QxPZ7lVP5GtSHU9CvADDe6ZPnpsmjb+tfHBlWQf8ffhCf/rta+V/NBSCz8w5XR/C9wfWC9ER/wDRq1LpRY+dn2qtpaSLujjTae8ZwP0pxso8YVpk/wB2Vv8AGvjKG0vozug8N3gI72Gpyn8sM9XY9e1ywxtHjayx2S/eQD8GjAqHQj2Hzs+v/s7jhbqdfrtP8xR5dyPu3II/2oh/Q18lwfFHWrNgD4p8SQkfw3Vvby/zwa17T40a8jD/AIqa3nHpdaKF/WNzR7BdPzYe0Pp3F4O9u34EUeZdr96CM/7sn+IFfPtr8cdZGPMuPC9x9Uurb/0JTWzZfHG6b/XaRo9x/wBeusoP/RirS9k+7Hzo9pFzIB89pMPoVb+tH2xAPmSZT7xN/QV5nZfGS3lx5/hvVsn/AJ9Zbe5/9BkrVT4t+Hx/x9WuuWh/6baZL/NQRS5J9w5kdv8Abrf/AJ6f+On/AAorkR8V/BuOdWcH0NpNx/45RRyz7r7v+CO8T5QvPFurrczIstuAsjAYtY89fpVaTxVq0i4ea3YehtYj/wCy1lX3/H5cf9dW/magrb2UOxHPLuav/CQal/z1h/8AAWH/AOIpT4h1IgAywEDpm0hP/slZNFHsodhc8u5rL4h1BTkm0b2azhx/6BUi+JL4MCY9PbHY2MWP/QaxaKPZQ7Bzy7m+vim9U5NppDezafHj+VSp4vu166ZoLf72mpXN0Uexh2Dnl3Ol/wCEvnP3tI0InvixC/yPFKPFpJ+bRdI/CJl/ka5mij2UOwc8u50x8U27ff8AD+m+5BbP65pP+Eksj97Q7cZ/uOo/mhrmqKPZQ7D55dzpTr2lnrozL/uTRf1gNH9saK3XTbhPcCBv/ZBXNUUeyh2Dnl3Ol/tHQm6210h9TZwN/wCzCj7VoLdih/2tMVv/AEGUVzVFHsodhc8u50u7QX6XFqPZ9NlT9VlNHk6M33bvSQf9uG7T9ADXNUUeyiHOzpfsWmt9yfQz/wBvtwn/AKEKBpVs/wDq10qT/rlrK/8Aswrms0HnrzS9kvP73/mHOzpv7BZvu6Yz/wDXLVrdv0xmg+G7g9NE1k/9cmSX/wBBWuY2r/dH5UYA7D8qPZru/vYc/kb02i+V/rdO1+L/AHrUEVUe0sl+/JqMX/XS0HH/AI8KqxX13CP3N3cx/wC5My/yNW01/WU+7q1/+NwzfzNHs3/Mw5vIh8rTWOE1Q5/2rYj+TGl+x2rfd1S3/wCBRSj+SmrX/CT60RiS/eUekqJJ/NTSf2/dN/rbbS5f9/T4QfzVQaOSXSX5f5Bddit/Z6H7uo2B+rsv81o/syQ/curB/wDduV/rVj+2IW/1ui6Q3usUkZ/R6X+0NLf/AFuhRqfWK8lX9CSKOWfcLrsV/wCyL0/djif/AHJ4z/7NR/Y+pfw2M7/7i7v5ZqfzdAf71hqUR9Uu43H5GMfzo8nQH+7c6rCf9u2icfo4NFqndfc/8w0/r/hilJp97Gfns7lfrE3+FQtHIv343X/eUitmOCxA/wBG8RyRHsJLWaP9VLVOIrr/AJYeJ7KT/fu5U/8ARiinep5fiFonN7l/vD86XjtXTi21+QfuryzvB22XdvLn8zTH0/xCAS+iecO7LYJJ+qCjmmun4haPc5vn3pCB3ANa87zwHF1okEZ/2raSM/zFVvttiTh9OjB/2Llx/Mmjnl1j+Qcq7lHYvXav5VZgvruD/UXd1F/1zmZf5Gp/M01utreJ7rOp/mn9aNmlt0mvk/3okYfo1HtO6f5/kHL5k8fiTWoxhdVvdvo0pYfkc0p8Rag/+u+xz/8AXayhYn8dmf1quLWxb7mpY9pLZx+oJo+wRn/V6jYt7F3T/wBCUUe1j1/IOVlj+2Y2/wBdo2jyepWBoyfxVhQdQ0qT/XaEin1hvZV/9C3VXGlXLf6prWX/AK53Mbf1pG0jUR/y5Tt/uLv/APQc0e1h3DkfYnz4fk+9aarB/uSxS4/NVqeFtLj/AOPXXNVs/Y2x/mkg/lWRLbTxEiWCZD/tIRUORnBIz6VaaewrHT/aW7eMbjHutzRXM0UxE99/x+XH/XVv5moKnvv+Py4/66t/M1BQAUUUUAFFFFABRRRQAUUUUAFFFFABRRRQAUUUUAFFFFABRRRQAUUUUAFFFFABRRRQAUUUUAFFFFABRmiigBCoPUA/UU5CUIKEqR0KnFJRQBfg1nVLcYg1O+jHotw+PyzirP8AwkurkYlvPPX0nijkH/jymseigDW/ttm/1+maPN9bNY//AEWVo/tLTX/1+hW494LmWL9CWrJooA1/N0GT71tqsB/2LiOQD8CgP60n2bRJP9Xqd7D/ANd7EN/6A5rJooA1jpFrL/qNb0x/QS+bET+aY/WlTw7ft/x6NZXP/XveROfy3ZrIpCA33gD9RmlYDdaw8SWik/Z9XRB3QSMo/wC+ciqcmrajGStxO3HVZ41P/oQqnDPNAQYJpYiOhjcrj8q0o/EetRqFGqXbqOglk80fk+RUunF7pDu+5W/taT/nnYH/ALdYv/iaKt/8JHqXdrUn1NpD/wDE0UvZR7D55dzOvv8Aj8uP+urfzNQVPff8flx/11b+ZqCtCQooooAKKKKACiiigAooooAKKKKACiiigAooooAKKKKACiiigAooooAKKKKACiiigAooooAKKKKACiiigAooooAKKKKACiiigAooooAKKKKACiiigAooooA//9k=">
          <a:extLst>
            <a:ext uri="{FF2B5EF4-FFF2-40B4-BE49-F238E27FC236}">
              <a16:creationId xmlns="" xmlns:a16="http://schemas.microsoft.com/office/drawing/2014/main" id="{00000000-0008-0000-0000-000006000000}"/>
            </a:ext>
          </a:extLst>
        </xdr:cNvPr>
        <xdr:cNvSpPr>
          <a:spLocks noChangeAspect="1" noChangeArrowheads="1"/>
        </xdr:cNvSpPr>
      </xdr:nvSpPr>
      <xdr:spPr bwMode="auto">
        <a:xfrm>
          <a:off x="5292413" y="19828099"/>
          <a:ext cx="304800" cy="30640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34</xdr:row>
      <xdr:rowOff>0</xdr:rowOff>
    </xdr:from>
    <xdr:ext cx="304800" cy="269875"/>
    <xdr:sp macro="" textlink="">
      <xdr:nvSpPr>
        <xdr:cNvPr id="7" name="AutoShape 2" descr="data:image/jpeg;filename=Carte%20Visite%20OWA.jpg;base64,/9j/4AAQSkZJRgABAQEAlgCWAAD/4Q3+RXhpZgAASUkqAAgAAAACADIBAgAUAAAAJgAAAGmHBAABAAAAOgAAAEAAAAAyMDEyOjExOjAxIDE4OjIyOjU2AAAAAAAAAAMAAwEEAAEAAAAGAAAAAQIEAAEAAABqAAAAAgIEAAEAAACMDQAAAAAAAP/Y/+AAEEpGSUYAAQEAAAEAAQAA/9sAQwAGBAUGBQQGBgUGBwcGCAoQCgoJCQoUDg8MEBcUGBgXFBYWGh0lHxobIxwWFiAsICMmJykqKRkfLTAtKDAlKCko/9sAQwEHBwcKCAoTCgoTKBoWGigoKCgoKCgoKCgoKCgoKCgoKCgoKCgoKCgoKCgoKCgoKCgoKCgoKCgoKCgoKCgoKCgo/8AAEQgAWwCgAwEiAAIRAQMRAf/EAB8AAAEFAQEBAQEBAAAAAAAAAAABAgMEBQYHCAkKC//EALUQAAIBAwMCBAMFBQQEAAABfQECAwAEEQUSITFBBhNRYQcicRQygZGhCCNCscEVUtHwJDNicoIJChYXGBkaJSYnKCkqNDU2Nzg5OkNERUZHSElKU1RVVldYWVpjZGVmZ2hpanN0dXZ3eHl6g4SFhoeIiYqSk5SVlpeYmZqio6Slpqeoqaqys7S1tre4ubrCw8TFxsfIycrS09TV1tfY2drh4uPk5ebn6Onq8fLz9PX29/j5+v/EAB8BAAMBAQEBAQEBAQEAAAAAAAABAgMEBQYHCAkKC//EALURAAIBAgQEAwQHBQQEAAECdwABAgMRBAUhMQYSQVEHYXETIjKBCBRCkaGxwQkjM1LwFWJy0QoWJDThJfEXGBkaJicoKSo1Njc4OTpDREVGR0hJSlNUVVZXWFlaY2RlZmdoaWpzdHV2d3h5eoKDhIWGh4iJipKTlJWWl5iZmqKjpKWmp6ipqrKztLW2t7i5usLDxMXGx8jJytLT1NXW19jZ2uLj5OXm5+jp6vLz9PX29/j5+v/aAAwDAQACEQMRAD8A+pbb/j3i/wB0fyqSo7b/AI94v90fyqSgAoorldd8T+S7QaftZxw0p5A+nrXNisZSwkOeq7GtGhOtLlgjqs0ma8xE1/qMrAzySMAWIaTAx7DpUaz3lpJ8ss0TezEZ/wAa8N8RxXveyfL3v/X5no/2U9udXPU6K43RfFLh1i1LDKeBKBgj6iuxRgygqQQeQRXtYPHUsZDmpP1XVHBXw86EuWaFooorrMAorMvdTa2lkAh3xRlVdt+CC3TAxz1Hfv3qKLXbd4lY/K5OCvPA3hc5x6mo9pFOzZfs5NXsbFFZ1nqsF6D9k3SYTfnGB1IHP4VTt/EMUpYmJkQL5mc5yvAz/wB9HH4Uvaw01D2U9VbY3aKwrjxHbxhzEPO2oHwDgkFd3p6EfnUkuv2ySyKSMRttc56HB9vUEUvbU+4/Y1Oxs0VFaTrc20cyHKuoYVLWid1dGbVgooopgR23/HvF/uj+VSVHbf8AHvF/uj+VSUAYXi/UGstOCRNiWc7QR1A7n/PrXn9dP47Ym+tlP3RGSPxP/wBaszQ7OOdnnuJESOPgBsfM3pg9a+HzZ1MXjnSXTT9WfQ4LloYb2j6lK0eWGZZIkLEcdM5zXQBIdTtQsxw+Mhu6HHv+FXvMjjgxtQMo6o479PQD6VVe9s5g3mlQFYgf7R4HXHbOK3o4SOHjyzmmn0ehjUryrPmjGzXU5VhtYjg4OOK7TwTqDTW72crZaLlM/wB30/D+tY2r2totol0HIklYqqKABx6ijwaxXW0A6MjA/wA/6Vy4BTwWOhG+ktPk9v8AM6MS44jDSlbb9D0Giiivuz5wyNRudGhuib+6tIp0C7hJKFIBztJGfrgmra6baBcCFMcf+hbv581yOrDSIfE921zqUsc9w0SPbiB2DkGI7cgENwqcD7odieG4oawui6pPdSw61Nbm6815PKtnLFVSI8HHGAikHvu4zS5I72HzPa52zS6XpMsMMtxBbSz/ACRpJIAz4PQZPPLfqKdFpunyRDyYkKBTGCh6ANnGR/tCuNv7fQIrDSRcalJGLOz86EiOQhk82I5KnJIyFXYckA+2RRXwzp8dxpcA1qxksLUjzTLPud2DtlQCSAGLgNzyQOBS5I7WDnlvc9CbS7FY23RKIwoByTgADH8h19qbDY6fdRGWEJLHISd6tuBPIJBz1yT+PvXCQeFbOSF72PxCRAwhti8kewEIoAHJGWORz745rp9EudJ8PeHYIYrxLi2SZ41e3QyZdmZ9uEzzzRyR7D55dzo4o1ijWNBhVGAKdWa+vaSgYyalZptBLB5lUrg4OQTxzx9eKnXUrJ5lhS7gaZmKKgkG4sBkjGeoBBqiS3RRRQBHbf8AHvF/uj+VSVHbf8e8X+6P5VJQByvju0LwQXSjiMlG+h6f5965e3tTPbjaSW3HAyMdu3Xv+lenXMEdzA8Myho3GCK8+1fTLvSXOws1sTlJAOnsfQ18nnWB5KrxNrxe9ujPawGI5oKjezWxTFhMMEEYzwcHr+XH40x1KlArLySRn16f0qPz5efmx9AOPp6Uze3rXzsp018KZ6ahO/vMc6OBlz+Z966TwNaFrqa6I+VF2D6n/wCt/OsfTNOutUlCRA+WD8znov8A9evRNOs4rG0SCEYVe56k+pr2skwEqtZYhq0Y7X6s4MwxKhTdJPVlmiiivtDwThvE8fh2LVdQnu5Gk1FYFaeGGRA6wnhjg9sKM9xwRgnJrfYdAisbjzEvIltrmWJotyli3k53DGekQ3Dvwc5NaXiXXNFjurmw1OwuJpNq+ZsizlMZzkEfKM4/E1VsdT8P3k0dpbWNwjzyNcrujwHwhBbJJ+Vl3Lj0yMCmIq3kegXmim4ure/BsIxbGDcvmNudowODg5fcM5xlaq3Gm+HreK4h+z310PJW+Zy8bBsAHbknBO1ge+c8HNSWfiDw6ul+XJpl8BdQpJJEiGTYQcou8HqWLEHPUnODS2/iXRpriaa50SWIBEt4NmC7xb9oyhxt+ZVGOTyOwOABdZh8OafbNY3dhdH7Osc5c7CScqmwknHAlGcjHzEg5HEtqfDsem3F1Hp9zKtvPGAkioWlwoiXGTjb8h4OOQT6VLq2s6NfWo1OPSpbxZpvskjE+W2xVMpZeeeI1I6E/LzxXUJoGmNZTW5skSG4YSSRgkfNnPY8c+nHX1oA4SEeGtU1WKSOPUXYyPAPmUIoaUZfHUZeRRjryDjvXXWnhDTbbULe8j80ywSSSRh2DBS5ywGRxzz68+nFXofDulQzJLHZRLIkhlUjPDf4ZAOOmQD1rVpDCiiigCO2/wCPeL/dH8qkryyL43eDkRY2vnUqMHMEv/xFTL8bvBR66oR9beb/AOIpX8gPTaRlDKVYAg9QRXm6/GjwU3/MYQfWCYf+yVMnxh8Ft/zG7cfWOUf+yUfIDrLjw7ps7bjbhCf7hK/p0psPhvTImz5Bc/7bE1zqfFfwc/TXrAfVnH81qxH8SvCkn3fEGk/8Cudv8xXI8FhnLm9mr+ht9Yq2tzv7zsYo0iQJGiog6BRgCnVy8Xjvw3JjZ4g0U/8Ab8lXIvFOjy48vV9KfP8AdvEP9a6k0tEjLc3KKoRarbTf6qeCT/cmU/1qys5YcRsR7Ff8aOZBYV7eB3Z3hjZ2XaWKgkj0+lIbS2IANvDgKEHyD7vp9KXzW/55P+n+NHnf7D/98mjmQrEX9m2IjEf2O22BWQL5S4Ct94Yx0Pcd6cLK1BQi2gyjblPljg88j35P5mn+evo//fBo8+PuwH14o5l3Cw37FahVUW0GEyFHljjIwcfhU9RiaI9JE/76FPDA9CD9Kd0wFoozRTAKKKKAPgN7iNJXLaZbN8x+8Zf6PQb2H/oEWQ/Gb/45Uc+o3plcG8uSMnrK3+NRfbbr/n5n/wC/hrX3jPQtDUIR/wAwmx/8i/8AxdKNShH/ADCNP/KX/wCLquupXy/dvLkfSVv8akGtaoBgalegf9d2/wAaPeDQm/tOH/oD6f8AlL/8XSf2pB/0B9P/AA83/wCLqP8AtrU+9/cn6yE0f2zf97jd/vIp/mKPeDQk/tO176TZfg0g/wDZqP7RsT10m3/CWQf1pn9tX/8Az1T/AL8x/wDxNH9r3J/1nlv9Vx/LFHvBoSC/0/8A6BKj6XDipY9WtI/9XZTR/wC7dOKq/wBqE/etLZvrvP8A7NR/aMZ+9ZW4/wB1R/UGlr2DQ2YPFU0OPIvdXt8f8872Tj/x4VoweP8AVYcbPEfiQY7famYf+POa5b7banraN+BjH/slHn2DfegdfwB/kVo17Ad3b/FXxDDjyvEmqf8AbdYm/mjVqW3xl8Sxfe163k9pbYN/KJa8v3aeemR9Ym/+OGl8qyb/AJbxL9TIP/ZDR8h/M9jt/jjr4xvl0qce9vtz+cq1pW/xyvDjz9I0yb/dlC/yZ68K+yQN/qnRh6/aVX/0ILSf2du+55j+0ZST/wBBak1F7oLvufRtr8boDj7R4eZfe3mkb/2kP51pQ/Gzw9/y8WWq259SyYH/AH04/lXy8+nunLLcJ7yQFf8AGkjeWL/VX4Q+is6/0qeSHYd5H1vafF3whcYB1SeIns0W/wD9A3Vt2nj7w3cgeVrlsM/89Y2T+YFfGPn3x+9dLIPSSZW/RjQJLz/n2hcf7Fun81GaOWHf8QuyjN/rn/3jTKfN/rn/AN40ytiAooooAKKKKACiiigAooooAKKKKACiiigAooooAdHI8ZzG7Kf9k4qwNQvMYNzMw9GckfrVWigC19ulP30t2HfMCZP4gZo+0wt96yhHujOD+rEfpVWigD//2f/bAEMABgQFBgUEBgYFBgcHBggKEAoKCQkKFA4PDBAXFBgYFxQWFhodJR8aGyMcFhYgLCAjJicpKikZHy0wLSgwJSgpKP/bAEMBBwcHCggKEwoKEygaFhooKCgoKCgoKCgoKCgoKCgoKCgoKCgoKCgoKCgoKCgoKCgoKCgoKCgoKCgoKCgoKCgoKP/AABEIAMsBYgMBIgACEQEDEQH/xAAfAAABBQEBAQEBAQAAAAAAAAAAAQIDBAUGBwgJCgv/xAC1EAACAQMDAgQDBQUEBAAAAX0BAgMABBEFEiExQQYTUWEHInEUMoGRoQgjQrHBFVLR8CQzYnKCCQoWFxgZGiUmJygpKjQ1Njc4OTpDREVGR0hJSlNUVVZXWFlaY2RlZmdoaWpzdHV2d3h5eoOEhYaHiImKkpOUlZaXmJmaoqOkpaanqKmqsrO0tba3uLm6wsPExcbHyMnK0tPU1dbX2Nna4eLj5OXm5+jp6vHy8/T19vf4+fr/xAAfAQADAQEBAQEBAQEBAAAAAAAAAQIDBAUGBwgJCgv/xAC1EQACAQIEBAMEBwUEBAABAncAAQIDEQQFITEGEkFRB2FxEyIygQgUQpGhscEJIzNS8BVictEKFiQ04SXxFxgZGiYnKCkqNTY3ODk6Q0RFRkdISUpTVFVWV1hZWmNkZWZnaGlqc3R1dnd4eXqCg4SFhoeIiYqSk5SVlpeYmZqio6Slpqeoqaqys7S1tre4ubrCw8TFxsfIycrS09TV1tfY2dri4+Tl5ufo6ery8/T19vf4+fr/2gAMAwEAAhEDEQA/APqDS/8AkHWv/XJP/QRVmq2l/wDIOtf+uSf+girNABRRRQAUUUUAFFFFABRQaKACikJpM0AOopM0ooAKKKKACiiigAooooAKKKKACiiigAooooAKKKKACiiigAooooAKKKKACiiigAooooAKKKKACiiigAooooAKKKKAK2l/8g61/wCuSf8AoIqzVbS/+Qda/wDXJP8A0EVZoAKKKKACiiigAozSNwK5rX/Ea2rNb2WHnHDP1Cf4mubFYqnhYc9V2RpSozrS5YI3L2+tbKPfdTLGOwJ5P0Fc5eeLo1Yi0t2f/akO0fl1rk55pLiUyzSNJIerMc1HXyeK4gr1Haj7q+9/5HuUcrpxV6mrN6XxVqLn5PJQeyZ/maavijUwcmSI/WOsr7HchEfyJdr/AHTt4P0qAjHWvPlj8bF3lOSOmOFw70UUdPbeLp1IFzbI49UbB/Wt/TdfsL0hFl8uU8bJODn29a85o7V1YfPcVSfvvmXmY1ctoz+HRnrm4Uua8/0TxFPZMsVyWmtvflk+h7/Su5tbiO6gWaBg8bcgivq8DmNLGxvDR9up4uJwtTDv3tu5PRQOlFegcwUUUUAFFFFABmk3Cq9/dx2VnNczkiOJC7Y9AK5+XVdYsrZdQv7a2WxBzLAm4zQxnoxOcEjgkAfyrOdVQdmaQpuaujqcijNYH9sSfb7yEvbxxxXEESMysd4kUEjg9TnA7etaCanaSRW0qToY7l/LhYdHbngf98n8qI1Yy6/1ewpU5R3X9WuX80ZrGj1q1h02G5vr222yEqJEyFc5I+UHJ471Leazp9osLXF5EgmXdGc53jjkY69RT9pDqxckuiNTNJmszWr6TT7eCZFVkNxHHICCTtZtvHvkj9apW+tyyeKJtOaJBAisoYfeLqqsec4xh8Y68GplVjF2f9XHGlKSujoNwxmjIrBs9fgXQ7bUNTmht0uCSnUArk7Rjk52gZ/Greo6rBZ2UV0ZrYQu6je8mAVPUrgHcccgU1Vi1e4OlNOzRqA0ZrnbjXZYBp7sLZop4p5ZHicugCLuG1vT8Kkg8QW8vh2PUmlgiLx8B2O0SY+7nGTg8cCkq0G2r7f1+o3Rmknbf+v0N7NGaxRqrG60eOF4J4rwuHlQHB2oTlefUe9SWOrQXeqXFvDc2sixqAERsvn+IntjoOM+57UKrF6X/rcTpySvb+tjWooFFakBRRRQAUUUUAFFFFABRRRQBW0v/kHWv/XJP/QRVmq2l/8AIOtf+uSf+girNABRRRQAUh60tVtRuls7SW4k+7GpbHqfSpnJQi5S2Q0m3ZGF4s1k2ifZLZv37jLMP4F/xNcRUlxNJcTyTSnMkjbmNR1+dZhjpYyq5Pboux9ThcNHDw5evUKKKK4DqOg0SeaTSbqAbnSPkBeSueQQO/I7dKuT2VnPcSy3HzrNj96vHlnAx0PXPtXM2lxJazb4mIzwQDjcPQ1u6fcLLZsfKjK7WeQGP7rbuMHHHH8q97B4mnWgqVRXaXU8nEUpU5OcevYxb60ls5WSQZXJCuBw2PSq1dtNFBeeRBOiq7N84Q8H5TyP0IP19K5G/tXs7p4JDkr0b+8D0P5VyY/APD/vI6xZ1YXFe192W5XrW8Pau+mXIVyTbSH519PcVk0VxUK88PUVSm7NHRVpxqxcJbHrSMrorKQVIyCO9Prl/BV+ZrZ7ORsvDyme6+n4V1Ar9GweJjiaMasep8pXpOjNwfQKKKK6jIKDRRQBn67ZNqGk3lojBWmiZAT6kVz+o3tzqmjvpcVjdRahOghmWSMhIVPDNv8AukY6YOTxxXYY4puznqaynTcno7GkKnLur21OLvbaYand7IpWUahYkHYcEKq5P0HerWl6fOniSRJFb7FaNJPCSuFLS4OAe+Pn+mRXVbBSCMAk5OazWGinv1uaPENq1ulvwt/XqefQW1zbWmi3Dte28UcVxG728PmOhaTIypU8EDGQM9O1a+iWRgv9EAhnCR2U5zOAWQs6EAkDAOCePwrq9g9TQEweppRwqTvft+Fv8ipYqUla3f8AG/8AmZHiq3e40C+SFS8wj3IB13KQQR7jHFc3dQXSeGoNUijmF2bmS6Kqp3gS7l4XqG2lfoc13m0UgXHc1VSh7STlfpYinXdNKNuv9I43UEnsLTQYRGYdkLRySw23nvG2xcqvBA3HPPTjmqcdrdRaN4dmJvLdbVZI52gh3SREjAO0g8cYOB34rvfLHqaUJjuah4VNvX+tP8i44ppJW/4O/wDn5nE2tk6ro/kxXZVlvH/fqN43rkZAAC5PQVGyTPovhuZDeQJaL5U7RQEyxny9udjKcgEYyAevFd1sHqaNnuaPqis9f60/yD607p2/p3/zOM060kWTRWiW72vNdSlrhQGG5DgsAAFye3vUPhW1lS90yG5bUjcWUb745IlSKLjbw20Fs5BHJ9TzXc7BnqaFTH8RNNYVJp32/wCB/kDxTaat/Wv+Yq9KWgDFFdRyhRRRQAUUUUAFFFFABRRRQBW0v/kHWv8A1yT/ANBFWaraX/yDrX/rkn/oIqzQAUUUUAFct48uSlrb2ynmRizfQf8A1zXUdq4TxvJv1dF7JEP1JryM7qung5W66Hbl8OeuvI56iilRS7BVGSTgc18Ck3sfTOyV2CqzsFRWZj0CjJrQttHuZ1dvkXYu4gnJGenA5rb0uyubC1ZkUKWP70mPLH2U5xj+daFhLZvL5LTCSVwcMxwxP90172FymMre2dm+m3/Dnl1sfJXVM5qLQ5JXUl9kT/dbGT0B6fiKtW9jqGnKQh85C+xoFYjJPQj8+v51syxAW7xHe3l5LRN8zLk9R/eXrj607zIbW5RnmCh8YXOeB1P17cV3Ry2lSd1dPvf7/wCvvOZ4ypUVnqu1ijb3Bgkgg+zzFkIli3kEqMYZc9+D/KsTWZWunjkSM+TDEse/HBOTnn68V0SxLcyMboRpErsYV3bWyT1GcevX6014GzHawCE5OPmw5wOSDgYApYjDTrU+RP3fx8h0asac+a2pxlFbc2gOkMcouI1WUZQMCB649uKx5Y2ikKOAGHoQQfxFfN1sLVoW9orXPXpV4VfgZd8P3JtNXtpM4Utsb6Hj/CvTFOa8jDbSG7jmvWoG3Rq3qAa+n4aqNwnTfRp/eeRm0Epxn3H0UUV9OeQFFFFAGN4t1pfD3h+81SSNZfIChI2fYHdmCqpbB25ZgM44rmdK8R+ItX8PTXdgvhwyW9wyNeC9aWzmhCkl0ZMsGU8EMBjBPpW78QdGl8QeEb/TbYRNPJskjSb7jtHIsgRuD8rFdp9jXJS+HNfvvDXjBprS0s77xBJEgso59ywQhEhc+YABvKB2GBgHHWmhM6jwx4jkuPAsPiHxAsFnGYHu5DEHKrCMkPgjdygDYx3q3pvivRdSMX2K+WXzYJbmMiNwHijYK7gkcgFhz3zkZFReM9Nn1LwNrelacitcXFhNbQKzBQWaMquT27Vz/iPSddi1rTdQ0SwtbzGkTaZIktz5IhZ2jYOflO5RsIwOaAN5/G/h1J9KhbU0EmqRRTWg8t8OkhxGxO3CbjwN2MnjrUPxB1+80Cx0xtNWxM97fx2m+9dkijDK7bmK8/wfrXnlv8OtVSTTYryxW8t5tNsLW4C6rLbJbPbxhWDxocTKTyPQjt1r0Lx7oD+IE0KH7NBc2tvqkVzdRT4KtEqSA/KQQ3LLxRoBk6F43mW/1e08SSaSiafZpfveabctLAsZJG1yRlXyuQO4Naui+MdPl8HnXtSvLeOCIlblolkIik37fL2socsCVGNoJJ4HIrk9Z8BXsNl4k0fQLe1j0rUpYdSt1VvI8q4SRC8GV+YK+wEMPuEn2xT1bSv+Ee8Jf2nexQaVeLrNvfrFe6rJcCZ0woWW4fIUsAcH7owuT1o0A7V/iP4US3in/tZWSWSWGMJBKzO8YUuoULkkB1yMevocWr7xz4cstNsr+bUla2vYzNA0MTys6AZLbUUsFHckAA8HmuB+Glnfaxr8HiQQwLY/2jqkjPHJuRhKIAhjYgb1zG43AYODjg1Dc+D/ABanhjw9pUALQQWEtvcwW+pG0AnJOxnkVd7xgE/KpGT14o0DU9KPi/QhaXl1/aMbW9osLzSKrMqrMAYyCByGDA8Z61z/AIe8e/2l4vTQri2SOZn1AB03kYt7jyk7YywDE88EAdxXIS+DfFVvol5pVrp9lNHqFnpiyzteBPIa3jjV0C7fmJ2HBBArqPDHhrVdM8YQ6hNBCbZpdWEhEw3ItxdLNE2Mc5CYI6gmgD0WiiikMKKKKACiiigAooooAKKKKACiiigCtpf/ACDrX/rkn/oIqzVbS/8AkHWv/XJP/QRVmgAooooAQ1wHjRdutZP8USn+degYrjfHsBE1rPjgqYz+eR/WvGz6Dng2+zR35bJKur9TlK1/DUUZvGurhC0NuNxJxgE9M5NZFTQxXE8bJDHLIgIJVFJGe2a+Kws+Sqp2vbU9+vHmpuN7XOruNasbmTcFQEHG6Zs7fcL0P50n2qwCGCKdLmWXqAuCT6lugH6CuQZWRyrqysDghhgikr0pZxWbfPFf1+ByLL4JaSZ1d3c2YVYpdQM0mMAxE4U+gPUD8Tmsya5Ml3Ha6ecAsi72GWJA96yASCCpwQcg+lTzM8kslzGrgbt249j3/WsauYSrLa3pvb1ZUcKqfW/+Zsz65MFuIVSN1jPyFl5xnGfQGpLG+8q+0yZW/wBEfdHgqAQx7k9+1YDvD9sdwGMO4kA9/QGmSyvK5ZiBzkBeAv0Han/aVVPmlK9n+Tv/AMAPqcWrJW7nT+Lb+OOOGwtWw0Z3MVP3cdBn15rlaDycnqeaK5cZi5Yqq6j08uyN8PQVCCihCMgivWbUbYIweyj+VeX6fAbm/t4QM75AD9M816mgwK+h4Zg7VJ+i/M8zN5axj6jqKKK+qPGCiiigDnvHetTeHvDN5qVrFFLcI0UUSSvtTfJIsaliOdoLgnHYVxOsePdY0i3urG8l0dNWttThsXuzFJ9mZHgM7MI9+4FUBGNx3EcdcV3fjLTJ9Y8N6hYWgszPPHtVbyLzYX5BKuvoQMZHIzkciuQ8OeENX8O6dPdaTb6TDqE16ly+nmV2g2LD5WwTspff/EZNpLdMAE00Jket+OL6ystIMeqeH4vtFjLevqVyrJa3DIQPJiUyAhzuzyxIAPBpNZ8fXsWq6Haw3Gl6MLvTob25TVIZJHieVgEiG1lwflkyx4BUZxkU2TwTq9pFaz2kWmXt1JBeRXNvdSssUT3M/nNJG2wltpyuCoJHOR0q/q3hjXR4ei0HT5bC7sJ9ITSLmW5LRSx4Uo0ykK3mZVj8hIwR15NAC3/i/VYPEVy0MNl/YNnqlvpE6sr/AGl5ZQnzoc7QoaWMYIyRuORgAz/Enxde+FLnQDbR2r2tzcst605I8uBF3O6kHqBk9DnGMVSufB2q/wBuSWtq9ofD9zqVrqcszyN9pR4FjHlqoXaQxhj5zwCwweCNjxx4Ym8SX+kgOkdrCt2k53YcCW3aIFOCCQWB5oAzZ/G08HxKvNGmFpHodnYyTTXJLGRZkEbsCOwCSp2Oc9e1X38eaBJpmpXN4L22hsDCbmK8sZYnVZW2xt5bqCVJ747H0rmovBPiVbVLpb+GDW3sdQSS5E7SFLicwiIq20EqFhxk8jPGe1TS/h5rENjrqNHY27X8mnPGgv5rk5t5zJIXlkXLMw5BAAycYHUlkB20fjTRYr+w08/bIZblYiqtZSIsPmEiNZTtxEzFThWwTVfw94puNS8UxadvtZ7Vra8mMscDxsHhu/JCYYnoMgnuRkYHFYuueAJr7x7daq1npt7Y3s1vM73M8yPbGIKCBGhCy52KQWIweuQMVPpHgGY6o51sW81hLDfxyJFM6sTNf/aE5GD93GcHrxyKAOo8VeKNM8NJA2pNcZmDsqW9u8zBUGXcqgJCqMZY8DNZupfEHQNN1CW1nuLlpIVieaSG1kkiiSUAo7uowqnPU1h+Mvh6bm80aXRrKyurWytZbM2d5dzwhVdlYOJEJYkFeVPBB6ikvfAd+NH8TWNk1jGt/bWFvZqpZUT7OoUgghio445Y+poA6b4ia7deHvDTX9lJaRTfabeDzbwExRiSVULNgrwAxPUdKybDxolhpcmoa9r2japayXKWkD6HBJJiVgx2MA7kscDAGP1FTa54GszpM1todvHFJc6jaXlwJ55HV1jnWRvvFsZAbgAA5rQ8TeHzePof9mxW0CWeqxX0wxsBRVcHGBy3zD/GkAf8JtpI1a305jfLLPKsCytZyiETMu4RNJt2h8cFScg8HmodA+IGha7cRR2U9ygmge4ilubaSGORExvKuwCnbkZweK5S+8D6/eeO4NWuprae3t9VS8jnlvZiyWwziFINuxCMnLZO725q/pXga/i0rwpZXc9ug07SLvT7po2LfPMsagpkDIG1uuO1MDetPH+gXWj3upQXUzW9psLKYHEkiu22N40I3OrnIUgYYg4rZ0DWbXXbBLyxaXyi7xsksbRSI6EqyujAFWBB4Nec3HgrxLqfhT+y9UfRgbFbJbNImkC3Bty2TK4AdA4KjAztIJBOa7PwDof9g6RJA9lZ2Ms1w87wWs0kygkAcySHLthRk4X6cZKGdPRRRQAUUUUAFFFFAFbS/wDkHWv/AFyT/wBBFWaraX/yDrX/AK5J/wCgirNABRRRQAVleJbL7dpcqKMyIN6fUf5NatIayrUlWpypy2asVCbhJSXQ8jrRsopJtNuliIUiWM8uE7N3Jq74r0o2V2bmJf8AR5Tzj+FvT6Gsu1nhFtNDcJKyu6uDGQCMA+v1r8+dB4TEOnV00f5af1Y+mdRV6SnTNKawlmeMzLLOYbdA3lfMZCScAN6Dufao/wCyXuB+6tZ7ZwwUrKdykE4yDgcj0quL+FYRaiB/smORv+ctnO4HoPpUYuYrdlaySTeGDeZMQTx2AHQevrW86mGbu9uvf8r/ANamUYVorTTt2/MurpgkcQrZXseTtWd+efUrjgfjxVdUDIIQm2TyWUneSB8+D/KoxPZo3mRwTGTqEdwY1P8AMj2qGO4MYBUHcsZUfXdmsZ1KK0Wn9ei/zLjCpu/6/FiboN23Y+z+/u+b646fhTpLfEsaA/eJVj2BB5P0xg0zdAW3bZOufL4x9M+n605bg7Jt65dzlW/uk8H9K5k4v4jf3vsiGEI8+85WMYBHcnp/jUNTSzB4Y0C4I+8f72OB+lFnbS3dzHBAMyOcD29z7CpcVKSjT1KTcYuUzf8ABNl5t4924+SIbV92P/1v5124qppdmlhZRQRdFHJ7k9zVwV+g5dhPqlCNN79fU+YxVf21VyCiiiu85wooooAgvru2sbZ7i9nht4ExullcIq5OBkngckVxkfi8+IvDtzL4Vu9Ni1BJpI3+1Tq/2eFJSjzlFOWGF3KMgHIyRXZ3tnb31u0F5DFPA2N0cqB1bByMg8HkVydr4N/sHRJIvC8tta6l9oe4E8tun71WlaQwuVGRHztyOQAMdKAMJ/Fms3vgG1120vtItLWKS4N1qcyl0kiidkjeOMH/AJakL1b5Q3eusbxIlr4Gi8RalF5P+gpdyQK4Yh2QHy1PcliFHqSK5/TvDPibSdLnl03UdL/tO8vp728tpIGFo5lVV2jA3/LtBz/ES2eoxYl8EvD8Kj4VtrkSXEdrsjlKhFaUN5g4/hUsAMdhTEZniXxF4lszJFay2Nvc6Xo39tXyy25kE5LN+4T5hsAEbjccn7vvXU+G9fa/1W+0+6UpMkUV7bkjBkt5RlT9VYMhx6A9657xDoGreJVGpaVPbWJ1bS/7M1KG8idnijLMSYwDw6l5VweDwc8c63hzS3Pi/UtS2PFZ21nDpNru6yiMszufUbm2g99rexpAYer+NL5fHcul2V5p8UNndQW01rc28o87zFVixnGUjI3AIGA3sCtbvjHUNYGraRonh+5trK8vkuJzdXEHnIqQhflC5HJaReewB74rN1zwXqV74gvPs19aRaJqN5a6heK0bG4EsGzCxnO3a3lR5zyMN1zWv4y0TVby/wBM1Xw7cWUOqWKzQgXqM0TRyhd33eQwKIR9CO9PQDnNV8Ra3feAtL8TaXqMFg89pGRYtYC4a4uZCFREJcYyxx345PQ10fi3VNT0fw1Zrbywtq93PbWCTvFmNZZWVDIUB6Dk4z6VVi8HG30nwjpcVwr2WjTxzT+YCGmMcb7CMdMSFWxnoMHNa3jXRZtb0ZIrKaOG+triG8tnlUtH5sThlDgclTjBx60AcZe+MNWsvD80V9e2VvdWutNpN1qz2/7mJPL8xZjFu7hkTG7AZs9Kit/FviHW7LTLbRrvT4LuSC+uzfSWxkiuobeQRoyIG+USFlbqcDOM1pjwdqy6bFdrd2J8Qrq7aywKuLVpGjMXl/3gojI56lhnGDiqzeCdcsre2u9H1DThrLC+W5+0ROYMXcglfywDn5HVcZ6jOcUaAbl/4taH4YjxVDbZkk05LyOFjwGdQVB9gWGfYVzOpeLde0ODVNN1a+sGurS6s0k1cW2yG3huFb52iLclWQr94A71PqK6298JW8/w+/4RWOd1gWxWyjmPLDYoCsR35UEj8K55vBeuXbXGsajeab/wkZvLa6iWFHFriBHVEbPz8+ZISR0yBzjkAhsfFmtato+jWun3Vot7qOpz2MOq/Z98M0MKu5mWLd1YIVA3EZya7DwJq1xrfhq1vL5UF2Hlt5/LGEaSKRo2ZR2UlCQD61zS+C9WtrC1vrO8sT4ih1ObVT5qP9lLzKUkjGPm27W4brkdOa6vwZor6B4dtbCaZZ7hTJNPIq7VaWR2kcqD0XcxwPTFAG3gelGBRRSGFFFFABRRRQAUUUUAVtL/AOQda/8AXJP/AEEVZqtpf/IOtf8Arkn/AKCKs0AFFFFABRRRQBDdQR3Fu8UyB0cYINefa7os2mSF1zJan7r45X2P+NejnmmPGrqVcAqeCD0NedmGW08bGz0ktmdWFxc8PK627HktFdrqnhSGUmSxfyW/55tyv4elczeaPf2mfNtnKj+JBuH6V8XicrxGFfvRuu6PfoY2lWWjs/MoUUN8pw3B9+KTcPUfnXn2Oq66C0VNb2lxckCCCWT/AHVOPzre07wrczENeuIE/ur8zH+grqw+Br4h2pxb/Iwq4mnSV5SMG1tpryZYbZC8h7Dt7n0rv/D+jR6ZCS+HuG+8/wDQe1XNP062sIvLtYwg6k92+pq3ivsMsyeOD/eVNZ/l6Hh4vHSr+7HSP5gBwOKWiivbR54UUUUAFFFFAGXrurJpCWsksM0sc91FalowMRmRtoZskYXOB+Irlr34k6bDp63UVjqNyv257NkjjXKBBkzkE/6rBDbvQius8Q6WmsaPdWUmweanyM67gjggo2P9lgrfhXJ+H/hxY6ddSNdC2ntpNMjsHgWAKGfYEmkyST86qgwMYAPXNMC7N44sFury3t7S+uJ7a+jsCkcYzIzg/OmT8yja4J/2G9Kg/wCFhaX9lM3k3ZP9kf2vs2r93GfJznHm/wCzmq3hj4drpGr6XqFxc2881pbyCUpbhfOuGkkYS5JOMCaUYHduvaom+GNob1Zle1SMaoLvYLf/AJdvLA+z8kj74zux04x3o0FqXPGHiTUNI1rwwtlZ3d1HfG4EtlBGhlkKw7lXLEBcN1OQPWkv/iNplvoulahaWt7etqMcksdtEESZVj/1hYSMoG0/LjOS2AM1P4l8N65qWr6fqVhqtha3OnXE0ltvs2kUxyQhNjjeMnduOQRwQMcEnI1D4ZBtN8PxWdxp89zpcUsTjU7EXUE/mkPI5jyNrbxuBBwMkdKANDVPiTotlPZbRLc2txbw3ct3E0fl20MrYjd9zBjnkkKCQASeK5zQ/FXiO/8AH8UVzPcQaXJrV3pv2R4IPLKRQSOpV1Jk3ZQE5OPmGO4GrqXw1E2sW93bz6W8ZtILOdbzSop2QRZw8A4WJiCQRtK9OOK0rHwTLba1bXxvo2WHWbrVSnlEErNC0YTOeo3Zz39KNAKkfxO090Mv9l6strJG09pO0ShLyFZFR5E+bIC7gx37Tt5ANag8b2D31xZxW95LNDqMWmkBBh2fP7xeeUXa+SOmxuOKyNB+HUlpLbW+r6lHf6Pp9pPYWNqLfy28mYjf5zZO87QqjAUcZIzUvhj4eLpGsaXqE9zbzS2ttIs3l2+wzXDSOwlyScYE0owO79e1GgFTx54p1TSPGFnb24vI9ItNNm1W8a2ihcyrGw3ITIchccHaN2XXHGcdv4f1F9W02K9ayurJJclIroKH29mIBOMjnB59QDXOa/4Pvtbm1Ca61C2WS50i+0pfLt2AVZpFMbHLHJVVAPTJ5GOldhZwm3tIYSdxjRUzjGcDFIZNgUYHpRRQAm0egpaKKACiiigAooooAKKKKACiiigCtpf/ACDrX/rkn/oIqzVbS/8AkHWv/XJP/QRVmgAooooAKKKKACiiigBCKQCnUUAQvBE5+eNG+q5pBbQKcrBED7IKnoqXCL1aHd9xoAAwBxSjvS0U7CCiiimAUUUUAFFFFABRRRQAUUUUAFFFFABRRRQAUUUUAFFFFABRRRQAUUUUAFFFFABRRRQAUUUUAFFFFABRRRQBl6ffW6afbBpRkRICME9hU/8AaNuekv8A46f8K+Op/il41gnkii8QXKxoxRVCJwAcAfdoi+LfjmPOPEM5z/eijb+a0vZ1O6+7/gi549j7H+3Qf89D/wB8N/hR9ti9XP0jb/Cvjv8A4XB47/6D0n/fiL/4mpU+M/j1VCjXAcdzaQk/+gUezqd193/BHzR7H1/9ti9ZP+/bf4UfbYvWT/v23+FfIcfxq8eKcnWkf2azh/ooqVPjf46VstqVs49DaR4/QUezqd193/BFzx7H1v8AbYvWT/v23+FL9ti/6af9+2/wr5Nj+OvjdTzdWLj0a0H9CKmT49eNVJy+lv8A71of6PR7Op3X3f8ABDnj2Pqz7dD/ANNP+/bf4Ufbof8App/36b/CvlpP2gPF4ADwaQx9fs7j/wBnqyn7Q3iYMC+m6Sw7jbIM/wDj1Hs6ndfd/wAEfPHsfTn26AdWYfWNv8KPt8H99v8Avhv8K+aU/aJ18D59F0tj7SSj+tWo/wBozUgf3nh+zIx/DcuOfypezqd193/BDmifRR1C3HWQ/wDfDf4Uq6hbHpKPxBH9K+fov2jpht83w0jHPO29I/mlW4v2j7Ygeb4ZuF5/hvFbj/vgUezqd/w/4Ic0T3f7dbf89kH1NKL62P8Ay8RfiwFeIx/tGaOceboGpL/uyxt/UVbh/aG8MvjzdL1dOf7kbcevD0clQLxPY/tttnH2mHP/AF0FPFzCek0R+jivJI/j34McfvIdUjPobQN/I1ai+N3gSYDfcXMfGfnsm/oDRy1PId4nqYmQ9HQ/RhTt4/vD8682i+Lfw8m+9q8Ck9ns5B/7JVyH4jfD6XGzXdKGefmGz+YFK1QLxO+zRzXIQeL/AATcHEOv6KxPpdIP61fh1Xw3Ngwarpz5/uXi/wDxVL3+39fcGnc6DmjPvWdD9gmH+j3St/1zuM/yNTmzTtLcD/tq1F59vx/4AWXcs5oyarG1YcJc3C/iD/MUeRKB/wAfcv8AwJVP9KOaX8v5BbzLWaXNU/JuB0u8/WIU7y7sfdlhP1jP+NHO/wCV/gFvMs5ozVbF4P8An3b/AL6H+NJvux1hhP8AuyH/AOJo5/JhyluiqgnuAebRvwkU0punHW0n/Daf60e0iHKy1RVX7ao+/FcKf+uRP8s0G/twPndk/wB5CP5in7WHcOVlqiq4vrY/8t4x9WAqRJo3HySI30YGmpxfULMkopAwPSjcKoQtFGaM0AFFANGaACik3ClzQAUUZooA+D7qDQfts3malqf+sbIXT4/U9D51LHB4XDfvdQ1xh/sWUI/nKaxr1l+23HzL/rW7+5qHcv8AeX863szK50qxeD/4rzxIT7WtuP8A2ekK+EM/LN4kYevl2wz+Ga5vcPUfnRuX1H50WA6Rf+EPH3j4kY/S3H8qereDQeY/Ebe2+AVzGR6ijI9RQB1PmeC/+ffxD/39h/wpVl8FD71p4hb/ALbxDH5CuWyPUUUAdWJfBB62uvr7edGf8KXzPA//AD76/wD9/I/8a5LI9aMj1FAHXb/A56xa+vtmNv8A2YUbvA56Lro92CY/Rq5L8aT8aAuddjwT66uPrijZ4MPSTUB9S+P/AEGuRooC5132fwcf+Xy9U+4kwP8AyETR9k8In7uoTk/7TSj+cNclRS1C51v9neFT93U5D6bpyv5/ueKQ6V4bJ41Uj1zeoMfnDXJ0ZoA63+xNBb7mpE+gF9Bn8ygpf+Ee0th8moyN6Yu7T+sg/pXI0UDOuPhazf7l3dOT3T7JJn8rjmk/4QyJ+Yzqb49NPifP02zGuRIB6gflSGND1RD9VFFhHXnwfInSXU0+ulyf+yk0qaLeW3MOr6lD/wBw+9X/ANBUiuSVmT7jFe3ynFTrfXiHKXd0vOeJ3H9aLAdel7rtmf3fjW9hx/z0kvE/Rlq1D4w8WRcQ/EKHjs96/wD7NHXHx65q8X+r1W/X6XD/AONT/wDCT67/ABateSf9dJN//oWaLAd3bfEXx5AR5XjLSpj6PPC3/oSitS2+KfxFTGNQ0G7+strk/gJAf0rzD/hJNUP354ZP+ulpA36lM0067O/+ustJl/37CP8AoBS5UO7PZrb4v/EFPv6Jo9yP+mZ/+JlNaMXxn8YR83ngncO/lPIP6GvB/wC1bdv9boWjP67YGT/0FqcmpaaP+YBaofWC5nT+bmjlQXZ9CRfHS8Q/6Z4G1dOxMbFv/ZP61ci+PuiLgXug69bH3gUgfqP5V86pq2nDG2z1WHHeHVW/kU/rVqPXbZf9XqPieD/du0cD88UuUOY+jYfjz4KlOJJ7+A9/MtScfkTWtbfGPwJPgDxBFGT2kikX/wBlxXzGNfD8HxNrq+gntlmH/oz+lKdUEn/MxWTj0utHGfzWNv50ciHzM+sbf4geDrzAi8R6QxPZ7lVP5GtSHU9CvADDe6ZPnpsmjb+tfHBlWQf8ffhCf/rta+V/NBSCz8w5XR/C9wfWC9ER/wDRq1LpRY+dn2qtpaSLujjTae8ZwP0pxso8YVpk/wB2Vv8AGvjKG0vozug8N3gI72Gpyn8sM9XY9e1ywxtHjayx2S/eQD8GjAqHQj2Hzs+v/s7jhbqdfrtP8xR5dyPu3II/2oh/Q18lwfFHWrNgD4p8SQkfw3Vvby/zwa17T40a8jD/AIqa3nHpdaKF/WNzR7BdPzYe0Pp3F4O9u34EUeZdr96CM/7sn+IFfPtr8cdZGPMuPC9x9Uurb/0JTWzZfHG6b/XaRo9x/wBeusoP/RirS9k+7Hzo9pFzIB89pMPoVb+tH2xAPmSZT7xN/QV5nZfGS3lx5/hvVsn/AJ9Zbe5/9BkrVT4t+Hx/x9WuuWh/6baZL/NQRS5J9w5kdv8Abrf/AJ6f+On/AAorkR8V/BuOdWcH0NpNx/45RRyz7r7v+CO8T5QvPFurrczIstuAsjAYtY89fpVaTxVq0i4ea3YehtYj/wCy1lX3/H5cf9dW/magrb2UOxHPLuav/CQal/z1h/8AAWH/AOIpT4h1IgAywEDpm0hP/slZNFHsodhc8u5rL4h1BTkm0b2azhx/6BUi+JL4MCY9PbHY2MWP/QaxaKPZQ7Bzy7m+vim9U5NppDezafHj+VSp4vu166ZoLf72mpXN0Uexh2Dnl3Ol/wCEvnP3tI0InvixC/yPFKPFpJ+bRdI/CJl/ka5mij2UOwc8u50x8U27ff8AD+m+5BbP65pP+Eksj97Q7cZ/uOo/mhrmqKPZQ7D55dzpTr2lnrozL/uTRf1gNH9saK3XTbhPcCBv/ZBXNUUeyh2Dnl3Ol/tHQm6210h9TZwN/wCzCj7VoLdih/2tMVv/AEGUVzVFHsodhc8u50u7QX6XFqPZ9NlT9VlNHk6M33bvSQf9uG7T9ADXNUUeyiHOzpfsWmt9yfQz/wBvtwn/AKEKBpVs/wDq10qT/rlrK/8Aswrms0HnrzS9kvP73/mHOzpv7BZvu6Yz/wDXLVrdv0xmg+G7g9NE1k/9cmSX/wBBWuY2r/dH5UYA7D8qPZru/vYc/kb02i+V/rdO1+L/AHrUEVUe0sl+/JqMX/XS0HH/AI8KqxX13CP3N3cx/wC5My/yNW01/WU+7q1/+NwzfzNHs3/Mw5vIh8rTWOE1Q5/2rYj+TGl+x2rfd1S3/wCBRSj+SmrX/CT60RiS/eUekqJJ/NTSf2/dN/rbbS5f9/T4QfzVQaOSXSX5f5Bddit/Z6H7uo2B+rsv81o/syQ/curB/wDduV/rVj+2IW/1ui6Q3usUkZ/R6X+0NLf/AFuhRqfWK8lX9CSKOWfcLrsV/wCyL0/djif/AHJ4z/7NR/Y+pfw2M7/7i7v5ZqfzdAf71hqUR9Uu43H5GMfzo8nQH+7c6rCf9u2icfo4NFqndfc/8w0/r/hilJp97Gfns7lfrE3+FQtHIv343X/eUitmOCxA/wBG8RyRHsJLWaP9VLVOIrr/AJYeJ7KT/fu5U/8ARiinep5fiFonN7l/vD86XjtXTi21+QfuryzvB22XdvLn8zTH0/xCAS+iecO7LYJJ+qCjmmun4haPc5vn3pCB3ANa87zwHF1okEZ/2raSM/zFVvttiTh9OjB/2Llx/Mmjnl1j+Qcq7lHYvXav5VZgvruD/UXd1F/1zmZf5Gp/M01utreJ7rOp/mn9aNmlt0mvk/3okYfo1HtO6f5/kHL5k8fiTWoxhdVvdvo0pYfkc0p8Rag/+u+xz/8AXayhYn8dmf1quLWxb7mpY9pLZx+oJo+wRn/V6jYt7F3T/wBCUUe1j1/IOVlj+2Y2/wBdo2jyepWBoyfxVhQdQ0qT/XaEin1hvZV/9C3VXGlXLf6prWX/AK53Mbf1pG0jUR/y5Tt/uLv/APQc0e1h3DkfYnz4fk+9aarB/uSxS4/NVqeFtLj/AOPXXNVs/Y2x/mkg/lWRLbTxEiWCZD/tIRUORnBIz6VaaewrHT/aW7eMbjHutzRXM0UxE99/x+XH/XVv5moKnvv+Py4/66t/M1BQAUUUUAFFFFABRRRQAUUUUAFFFFABRRRQAUUUUAFFFFABRRRQAUUUUAFFFFABRRRQAUUUUAFFFFABRmiigBCoPUA/UU5CUIKEqR0KnFJRQBfg1nVLcYg1O+jHotw+PyzirP8AwkurkYlvPPX0nijkH/jymseigDW/ttm/1+maPN9bNY//AEWVo/tLTX/1+hW494LmWL9CWrJooA1/N0GT71tqsB/2LiOQD8CgP60n2bRJP9Xqd7D/ANd7EN/6A5rJooA1jpFrL/qNb0x/QS+bET+aY/WlTw7ft/x6NZXP/XveROfy3ZrIpCA33gD9RmlYDdaw8SWik/Z9XRB3QSMo/wC+ciqcmrajGStxO3HVZ41P/oQqnDPNAQYJpYiOhjcrj8q0o/EetRqFGqXbqOglk80fk+RUunF7pDu+5W/taT/nnYH/ALdYv/iaKt/8JHqXdrUn1NpD/wDE0UvZR7D55dzOvv8Aj8uP+urfzNQVPff8flx/11b+ZqCtCQooooAKKKKACiiigAooooAKKKKACiiigAooooAKKKKACiiigAooooAKKKKACiiigAooooAKKKKACiiigAooooAKKKKACiiigAooooAKKKKACiiigAooooA//9k=">
          <a:extLst>
            <a:ext uri="{FF2B5EF4-FFF2-40B4-BE49-F238E27FC236}">
              <a16:creationId xmlns="" xmlns:a16="http://schemas.microsoft.com/office/drawing/2014/main" id="{00000000-0008-0000-0000-000007000000}"/>
            </a:ext>
          </a:extLst>
        </xdr:cNvPr>
        <xdr:cNvSpPr>
          <a:spLocks noChangeAspect="1" noChangeArrowheads="1"/>
        </xdr:cNvSpPr>
      </xdr:nvSpPr>
      <xdr:spPr bwMode="auto">
        <a:xfrm>
          <a:off x="5286375" y="15089188"/>
          <a:ext cx="304800" cy="26987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AF76"/>
  <sheetViews>
    <sheetView tabSelected="1" view="pageLayout" topLeftCell="A2" zoomScale="55" zoomScaleNormal="71" zoomScalePageLayoutView="55" workbookViewId="0">
      <selection activeCell="F14" sqref="F14"/>
    </sheetView>
  </sheetViews>
  <sheetFormatPr baseColWidth="10" defaultRowHeight="14.4" x14ac:dyDescent="0.55000000000000004"/>
  <cols>
    <col min="1" max="1" width="5.15625" style="24" customWidth="1"/>
    <col min="2" max="2" width="39.83984375" customWidth="1"/>
    <col min="3" max="3" width="29" customWidth="1"/>
    <col min="4" max="4" width="30" customWidth="1"/>
    <col min="5" max="5" width="26" customWidth="1"/>
    <col min="6" max="6" width="20" customWidth="1"/>
    <col min="7" max="7" width="19.15625" customWidth="1"/>
    <col min="8" max="8" width="26.68359375" customWidth="1"/>
    <col min="11" max="11" width="55.68359375" bestFit="1" customWidth="1"/>
  </cols>
  <sheetData>
    <row r="1" spans="1:32" s="13" customFormat="1" ht="30" customHeight="1" thickBot="1" x14ac:dyDescent="1">
      <c r="A1" s="162" t="s">
        <v>117</v>
      </c>
      <c r="B1" s="162"/>
      <c r="C1" s="162"/>
      <c r="D1" s="162"/>
      <c r="E1" s="162"/>
      <c r="F1" s="162"/>
      <c r="G1" s="162"/>
      <c r="H1" s="162"/>
      <c r="T1" s="25"/>
      <c r="U1" s="26"/>
      <c r="V1" s="26"/>
      <c r="W1" s="26"/>
      <c r="X1" s="26"/>
      <c r="Y1" s="26"/>
      <c r="Z1" s="26"/>
      <c r="AA1" s="26"/>
      <c r="AB1" s="26"/>
      <c r="AC1" s="26"/>
      <c r="AD1" s="26"/>
      <c r="AE1" s="26"/>
      <c r="AF1" s="26"/>
    </row>
    <row r="2" spans="1:32" ht="30" customHeight="1" thickBot="1" x14ac:dyDescent="0.65">
      <c r="A2" s="192">
        <v>1</v>
      </c>
      <c r="B2" s="189" t="s">
        <v>43</v>
      </c>
      <c r="C2" s="190"/>
      <c r="D2" s="190"/>
      <c r="E2" s="190"/>
      <c r="F2" s="190"/>
      <c r="G2" s="190"/>
      <c r="H2" s="191"/>
      <c r="T2" s="26"/>
      <c r="U2" s="26"/>
      <c r="V2" s="26"/>
      <c r="W2" s="26"/>
      <c r="X2" s="26"/>
      <c r="Y2" s="26"/>
      <c r="Z2" s="26"/>
      <c r="AA2" s="26"/>
      <c r="AB2" s="26"/>
      <c r="AC2" s="26"/>
      <c r="AD2" s="26"/>
      <c r="AE2" s="26"/>
      <c r="AF2" s="26"/>
    </row>
    <row r="3" spans="1:32" ht="40.15" customHeight="1" x14ac:dyDescent="0.6">
      <c r="A3" s="193"/>
      <c r="B3" s="120" t="s">
        <v>87</v>
      </c>
      <c r="C3" s="47"/>
      <c r="D3" s="122" t="s">
        <v>24</v>
      </c>
      <c r="E3" s="194"/>
      <c r="F3" s="194"/>
      <c r="G3" s="194"/>
      <c r="H3" s="195"/>
      <c r="T3" s="26"/>
      <c r="U3" s="26"/>
      <c r="V3" s="26"/>
      <c r="W3" s="26"/>
      <c r="X3" s="26"/>
      <c r="Y3" s="26"/>
      <c r="Z3" s="26"/>
      <c r="AA3" s="26"/>
      <c r="AB3" s="26"/>
      <c r="AC3" s="26"/>
      <c r="AD3" s="26"/>
      <c r="AE3" s="26"/>
      <c r="AF3" s="26"/>
    </row>
    <row r="4" spans="1:32" ht="40.5" customHeight="1" x14ac:dyDescent="0.6">
      <c r="A4" s="193"/>
      <c r="B4" s="121" t="s">
        <v>49</v>
      </c>
      <c r="C4" s="48"/>
      <c r="D4" s="123" t="s">
        <v>23</v>
      </c>
      <c r="E4" s="196"/>
      <c r="F4" s="196"/>
      <c r="G4" s="196"/>
      <c r="H4" s="197"/>
      <c r="T4" s="26"/>
      <c r="U4" s="26"/>
      <c r="V4" s="26"/>
      <c r="W4" s="26"/>
      <c r="X4" s="26"/>
      <c r="Y4" s="26"/>
      <c r="Z4" s="26"/>
      <c r="AA4" s="26"/>
      <c r="AB4" s="26"/>
      <c r="AC4" s="26"/>
      <c r="AD4" s="26"/>
      <c r="AE4" s="26"/>
      <c r="AF4" s="26"/>
    </row>
    <row r="5" spans="1:32" ht="38.25" customHeight="1" x14ac:dyDescent="0.6">
      <c r="A5" s="193"/>
      <c r="B5" s="121" t="s">
        <v>31</v>
      </c>
      <c r="C5" s="48"/>
      <c r="D5" s="123" t="s">
        <v>25</v>
      </c>
      <c r="E5" s="196"/>
      <c r="F5" s="196"/>
      <c r="G5" s="196"/>
      <c r="H5" s="197"/>
      <c r="T5" s="26"/>
      <c r="U5" s="26"/>
      <c r="V5" s="26"/>
      <c r="W5" s="26"/>
      <c r="X5" s="26"/>
      <c r="Y5" s="26"/>
      <c r="Z5" s="26"/>
      <c r="AA5" s="26"/>
      <c r="AB5" s="26"/>
      <c r="AC5" s="26"/>
      <c r="AD5" s="26"/>
      <c r="AE5" s="26"/>
      <c r="AF5" s="26"/>
    </row>
    <row r="6" spans="1:32" ht="38.25" customHeight="1" x14ac:dyDescent="0.6">
      <c r="A6" s="193"/>
      <c r="B6" s="121" t="s">
        <v>62</v>
      </c>
      <c r="C6" s="49"/>
      <c r="D6" s="123" t="s">
        <v>45</v>
      </c>
      <c r="E6" s="72"/>
      <c r="F6" s="81" t="s">
        <v>26</v>
      </c>
      <c r="G6" s="201"/>
      <c r="H6" s="202"/>
      <c r="T6" s="26"/>
      <c r="U6" s="26"/>
      <c r="V6" s="26"/>
      <c r="W6" s="26"/>
      <c r="X6" s="26"/>
      <c r="Y6" s="26"/>
      <c r="Z6" s="26"/>
      <c r="AA6" s="26"/>
      <c r="AB6" s="26"/>
      <c r="AC6" s="26"/>
      <c r="AD6" s="26"/>
      <c r="AE6" s="26"/>
      <c r="AF6" s="26"/>
    </row>
    <row r="7" spans="1:32" ht="38.25" customHeight="1" thickBot="1" x14ac:dyDescent="0.65">
      <c r="A7" s="193"/>
      <c r="B7" s="121" t="s">
        <v>88</v>
      </c>
      <c r="C7" s="127" t="s">
        <v>96</v>
      </c>
      <c r="D7" s="123" t="s">
        <v>55</v>
      </c>
      <c r="E7" s="203"/>
      <c r="F7" s="203"/>
      <c r="G7" s="203"/>
      <c r="H7" s="204"/>
      <c r="T7" s="26"/>
      <c r="U7" s="26"/>
      <c r="V7" s="26"/>
      <c r="W7" s="26"/>
      <c r="X7" s="26"/>
      <c r="Y7" s="26"/>
      <c r="Z7" s="26"/>
      <c r="AA7" s="26"/>
      <c r="AB7" s="26"/>
      <c r="AC7" s="26"/>
      <c r="AD7" s="26"/>
      <c r="AE7" s="26"/>
      <c r="AF7" s="26"/>
    </row>
    <row r="8" spans="1:32" ht="9" customHeight="1" thickBot="1" x14ac:dyDescent="0.65">
      <c r="A8" s="170"/>
      <c r="B8" s="136"/>
      <c r="C8" s="136"/>
      <c r="D8" s="136"/>
      <c r="E8" s="136"/>
      <c r="F8" s="136"/>
      <c r="G8" s="136"/>
      <c r="H8" s="136"/>
      <c r="T8" s="26"/>
      <c r="U8" s="26"/>
      <c r="V8" s="26"/>
      <c r="W8" s="26"/>
      <c r="X8" s="26"/>
      <c r="Y8" s="26"/>
      <c r="Z8" s="26"/>
      <c r="AA8" s="26"/>
      <c r="AB8" s="26"/>
      <c r="AC8" s="26"/>
      <c r="AD8" s="26"/>
      <c r="AE8" s="26"/>
      <c r="AF8" s="26"/>
    </row>
    <row r="9" spans="1:32" ht="29.25" customHeight="1" thickBot="1" x14ac:dyDescent="0.8">
      <c r="A9" s="40">
        <v>2</v>
      </c>
      <c r="B9" s="124" t="s">
        <v>20</v>
      </c>
      <c r="C9" s="51"/>
      <c r="D9" s="187" t="s">
        <v>21</v>
      </c>
      <c r="E9" s="188"/>
      <c r="F9" s="177"/>
      <c r="G9" s="178"/>
      <c r="T9" s="26"/>
      <c r="U9" s="26"/>
      <c r="V9" s="26"/>
      <c r="W9" s="26"/>
      <c r="X9" s="26"/>
      <c r="Y9" s="26"/>
      <c r="Z9" s="26"/>
      <c r="AA9" s="26"/>
      <c r="AB9" s="26"/>
      <c r="AC9" s="26"/>
      <c r="AD9" s="26"/>
      <c r="AE9" s="26"/>
      <c r="AF9" s="26"/>
    </row>
    <row r="10" spans="1:32" ht="9" customHeight="1" thickBot="1" x14ac:dyDescent="0.65">
      <c r="A10" s="136"/>
      <c r="B10" s="136"/>
      <c r="C10" s="136"/>
      <c r="D10" s="136"/>
      <c r="E10" s="136"/>
      <c r="F10" s="136"/>
      <c r="G10" s="136"/>
      <c r="H10" s="136"/>
      <c r="T10" s="26"/>
      <c r="U10" s="26"/>
      <c r="V10" s="26"/>
      <c r="W10" s="26"/>
      <c r="X10" s="26"/>
      <c r="Y10" s="26"/>
      <c r="Z10" s="26"/>
      <c r="AA10" s="26"/>
      <c r="AB10" s="26"/>
      <c r="AC10" s="26"/>
      <c r="AD10" s="26"/>
      <c r="AE10" s="26"/>
      <c r="AF10" s="26"/>
    </row>
    <row r="11" spans="1:32" ht="50.25" customHeight="1" thickTop="1" thickBot="1" x14ac:dyDescent="0.65">
      <c r="A11" s="98">
        <v>3</v>
      </c>
      <c r="B11" s="171" t="s">
        <v>91</v>
      </c>
      <c r="C11" s="172"/>
      <c r="D11" s="172"/>
      <c r="E11" s="125">
        <v>22</v>
      </c>
      <c r="F11" s="99" t="s">
        <v>59</v>
      </c>
      <c r="G11" s="100" t="str">
        <f>IF(F11="OUI",E11,IF(F11="NON",0,""))</f>
        <v/>
      </c>
      <c r="H11" s="46">
        <f>IF(F11="OUI / NON",0,IF(F11="NON",0,G11))</f>
        <v>0</v>
      </c>
      <c r="T11" s="26"/>
      <c r="U11" s="26"/>
      <c r="V11" s="26"/>
      <c r="W11" s="26"/>
      <c r="X11" s="26"/>
      <c r="Y11" s="26"/>
      <c r="Z11" s="26"/>
      <c r="AA11" s="26"/>
      <c r="AB11" s="26"/>
      <c r="AC11" s="26"/>
      <c r="AD11" s="26"/>
      <c r="AE11" s="26"/>
      <c r="AF11" s="26"/>
    </row>
    <row r="12" spans="1:32" ht="8.65" customHeight="1" thickBot="1" x14ac:dyDescent="0.65">
      <c r="A12" s="179"/>
      <c r="B12" s="134"/>
      <c r="C12" s="134"/>
      <c r="D12" s="134"/>
      <c r="E12" s="134"/>
      <c r="F12" s="134"/>
      <c r="G12" s="180"/>
      <c r="H12" s="175" t="s">
        <v>47</v>
      </c>
      <c r="T12" s="26"/>
      <c r="U12" s="26"/>
      <c r="V12" s="26"/>
      <c r="W12" s="26"/>
      <c r="X12" s="26"/>
      <c r="Y12" s="26"/>
      <c r="Z12" s="26"/>
      <c r="AA12" s="26"/>
      <c r="AB12" s="26"/>
      <c r="AC12" s="26"/>
      <c r="AD12" s="26"/>
      <c r="AE12" s="26"/>
      <c r="AF12" s="26"/>
    </row>
    <row r="13" spans="1:32" ht="21" customHeight="1" thickBot="1" x14ac:dyDescent="0.65">
      <c r="A13" s="218">
        <v>4</v>
      </c>
      <c r="B13" s="163" t="s">
        <v>103</v>
      </c>
      <c r="C13" s="164"/>
      <c r="D13" s="165"/>
      <c r="E13" s="126">
        <v>18</v>
      </c>
      <c r="F13" s="76"/>
      <c r="G13" s="77"/>
      <c r="H13" s="176"/>
      <c r="T13" s="26"/>
      <c r="U13" s="26"/>
      <c r="V13" s="26"/>
      <c r="W13" s="26"/>
      <c r="X13" s="26"/>
      <c r="Y13" s="26"/>
      <c r="Z13" s="26"/>
      <c r="AA13" s="26"/>
      <c r="AB13" s="26"/>
      <c r="AC13" s="26"/>
      <c r="AD13" s="26"/>
      <c r="AE13" s="26"/>
      <c r="AF13" s="26"/>
    </row>
    <row r="14" spans="1:32" s="9" customFormat="1" ht="44.25" customHeight="1" thickTop="1" thickBot="1" x14ac:dyDescent="0.6">
      <c r="A14" s="219"/>
      <c r="B14" s="184" t="str">
        <f>"Cotisation dûe :     Avez-vous déjà payé à ce jour votre cotisation au GDSAIF"&amp;IF(C7="Indépendant"," ?",IF(OR(C7="SAVO",C7="SIARP")=TRUE," au "&amp;C7&amp;" ?",IF(C7="AAVO"," à l'"&amp;C7&amp;" ?",IF(C7="Goutte d'or"," à la "&amp;C7&amp;" ?"," via un autre organisme ?"))))</f>
        <v>Cotisation dûe :     Avez-vous déjà payé à ce jour votre cotisation au GDSAIF via un autre organisme ?</v>
      </c>
      <c r="C14" s="185"/>
      <c r="D14" s="185"/>
      <c r="E14" s="186"/>
      <c r="F14" s="56" t="s">
        <v>59</v>
      </c>
      <c r="G14" s="71" t="str">
        <f>IF(F14="OUI",0,IF(F14="NON",IF(OR(C7="AUCUN",C7="")=TRUE,18,18),""))</f>
        <v/>
      </c>
      <c r="H14" s="46">
        <f>IF(F14="OUI / NON",0,G14)</f>
        <v>0</v>
      </c>
    </row>
    <row r="15" spans="1:32" s="9" customFormat="1" ht="8.25" customHeight="1" thickTop="1" thickBot="1" x14ac:dyDescent="0.6">
      <c r="A15" s="181"/>
      <c r="B15" s="182"/>
      <c r="C15" s="182"/>
      <c r="D15" s="182"/>
      <c r="E15" s="182"/>
      <c r="F15" s="182"/>
      <c r="G15" s="183"/>
      <c r="H15" s="174" t="s">
        <v>47</v>
      </c>
    </row>
    <row r="16" spans="1:32" ht="42" customHeight="1" thickBot="1" x14ac:dyDescent="0.6">
      <c r="A16" s="211">
        <v>5</v>
      </c>
      <c r="B16" s="173" t="s">
        <v>44</v>
      </c>
      <c r="C16" s="173"/>
      <c r="D16" s="173"/>
      <c r="E16" s="173"/>
      <c r="F16" s="173"/>
      <c r="G16" s="173"/>
      <c r="H16" s="175"/>
    </row>
    <row r="17" spans="1:11" ht="20.25" customHeight="1" x14ac:dyDescent="0.55000000000000004">
      <c r="A17" s="212"/>
      <c r="B17" s="68" t="s">
        <v>6</v>
      </c>
      <c r="C17" s="166" t="s">
        <v>7</v>
      </c>
      <c r="D17" s="167"/>
      <c r="E17" s="43" t="s">
        <v>113</v>
      </c>
      <c r="F17" s="43" t="s">
        <v>8</v>
      </c>
      <c r="G17" s="44" t="s">
        <v>9</v>
      </c>
      <c r="H17" s="176"/>
    </row>
    <row r="18" spans="1:11" ht="42" customHeight="1" x14ac:dyDescent="0.55000000000000004">
      <c r="A18" s="212"/>
      <c r="B18" s="113" t="s">
        <v>10</v>
      </c>
      <c r="C18" s="168" t="s">
        <v>11</v>
      </c>
      <c r="D18" s="169"/>
      <c r="E18" s="114">
        <v>24</v>
      </c>
      <c r="F18" s="52"/>
      <c r="G18" s="45">
        <f t="shared" ref="G18:G24" si="0">+F18*E18</f>
        <v>0</v>
      </c>
      <c r="H18" s="176"/>
    </row>
    <row r="19" spans="1:11" ht="42" customHeight="1" x14ac:dyDescent="0.55000000000000004">
      <c r="A19" s="212"/>
      <c r="B19" s="113" t="s">
        <v>106</v>
      </c>
      <c r="C19" s="168" t="s">
        <v>116</v>
      </c>
      <c r="D19" s="169"/>
      <c r="E19" s="114">
        <v>25</v>
      </c>
      <c r="F19" s="52"/>
      <c r="G19" s="45">
        <f t="shared" si="0"/>
        <v>0</v>
      </c>
      <c r="H19" s="176"/>
    </row>
    <row r="20" spans="1:11" ht="42" customHeight="1" x14ac:dyDescent="0.55000000000000004">
      <c r="A20" s="212"/>
      <c r="B20" s="113" t="s">
        <v>12</v>
      </c>
      <c r="C20" s="168" t="s">
        <v>105</v>
      </c>
      <c r="D20" s="169"/>
      <c r="E20" s="114">
        <v>5</v>
      </c>
      <c r="F20" s="52"/>
      <c r="G20" s="45">
        <f t="shared" si="0"/>
        <v>0</v>
      </c>
      <c r="H20" s="176"/>
    </row>
    <row r="21" spans="1:11" ht="42" customHeight="1" x14ac:dyDescent="0.55000000000000004">
      <c r="A21" s="212"/>
      <c r="B21" s="113" t="s">
        <v>95</v>
      </c>
      <c r="C21" s="115" t="s">
        <v>93</v>
      </c>
      <c r="D21" s="116"/>
      <c r="E21" s="114">
        <v>38</v>
      </c>
      <c r="F21" s="52"/>
      <c r="G21" s="45">
        <f t="shared" si="0"/>
        <v>0</v>
      </c>
      <c r="H21" s="176"/>
    </row>
    <row r="22" spans="1:11" ht="42" customHeight="1" x14ac:dyDescent="0.55000000000000004">
      <c r="A22" s="212"/>
      <c r="B22" s="113" t="s">
        <v>108</v>
      </c>
      <c r="C22" s="214" t="s">
        <v>114</v>
      </c>
      <c r="D22" s="215"/>
      <c r="E22" s="114">
        <v>44</v>
      </c>
      <c r="F22" s="52"/>
      <c r="G22" s="45">
        <f t="shared" si="0"/>
        <v>0</v>
      </c>
      <c r="H22" s="176"/>
    </row>
    <row r="23" spans="1:11" ht="42" customHeight="1" x14ac:dyDescent="1.1000000000000001">
      <c r="A23" s="213"/>
      <c r="B23" s="117" t="s">
        <v>107</v>
      </c>
      <c r="C23" s="214" t="s">
        <v>115</v>
      </c>
      <c r="D23" s="215"/>
      <c r="E23" s="114">
        <v>95</v>
      </c>
      <c r="F23" s="52"/>
      <c r="G23" s="45">
        <f t="shared" si="0"/>
        <v>0</v>
      </c>
      <c r="H23" s="176"/>
      <c r="I23" s="20"/>
      <c r="J23" s="20"/>
      <c r="K23" s="21"/>
    </row>
    <row r="24" spans="1:11" ht="42" customHeight="1" thickBot="1" x14ac:dyDescent="1.1499999999999999">
      <c r="A24" s="212"/>
      <c r="B24" s="118" t="s">
        <v>100</v>
      </c>
      <c r="C24" s="216" t="s">
        <v>101</v>
      </c>
      <c r="D24" s="217"/>
      <c r="E24" s="119">
        <v>30</v>
      </c>
      <c r="F24" s="52"/>
      <c r="G24" s="45">
        <f t="shared" si="0"/>
        <v>0</v>
      </c>
      <c r="H24" s="110"/>
      <c r="I24" s="20"/>
      <c r="J24" s="20"/>
      <c r="K24" s="21"/>
    </row>
    <row r="25" spans="1:11" ht="42" customHeight="1" thickTop="1" thickBot="1" x14ac:dyDescent="0.6">
      <c r="A25" s="212"/>
      <c r="B25" s="208" t="s">
        <v>118</v>
      </c>
      <c r="C25" s="208"/>
      <c r="D25" s="208"/>
      <c r="E25" s="199" t="s">
        <v>54</v>
      </c>
      <c r="F25" s="200"/>
      <c r="G25" s="50">
        <f>+SUM(G18:G24)</f>
        <v>0</v>
      </c>
      <c r="H25" s="46">
        <f>+G25</f>
        <v>0</v>
      </c>
    </row>
    <row r="26" spans="1:11" ht="9" customHeight="1" thickBot="1" x14ac:dyDescent="0.6">
      <c r="A26" s="209"/>
      <c r="B26" s="135"/>
      <c r="C26" s="135"/>
      <c r="D26" s="135"/>
      <c r="E26" s="135"/>
      <c r="F26" s="135"/>
      <c r="G26" s="210"/>
      <c r="H26" s="112"/>
    </row>
    <row r="27" spans="1:11" ht="38.25" customHeight="1" thickTop="1" thickBot="1" x14ac:dyDescent="0.6">
      <c r="A27" s="101">
        <v>6</v>
      </c>
      <c r="B27" s="220" t="s">
        <v>53</v>
      </c>
      <c r="C27" s="221"/>
      <c r="D27" s="56" t="s">
        <v>59</v>
      </c>
      <c r="E27" s="198" t="s">
        <v>56</v>
      </c>
      <c r="F27" s="198"/>
      <c r="G27" s="75"/>
      <c r="H27" s="46">
        <f>+G27</f>
        <v>0</v>
      </c>
    </row>
    <row r="28" spans="1:11" ht="25.15" customHeight="1" thickBot="1" x14ac:dyDescent="0.6">
      <c r="A28" s="179"/>
      <c r="B28" s="134"/>
      <c r="C28" s="134"/>
      <c r="D28" s="134"/>
      <c r="E28" s="134"/>
      <c r="F28" s="134"/>
      <c r="G28" s="180"/>
      <c r="H28" s="57" t="s">
        <v>48</v>
      </c>
    </row>
    <row r="29" spans="1:11" ht="53.65" customHeight="1" thickBot="1" x14ac:dyDescent="0.6">
      <c r="A29" s="231">
        <v>7</v>
      </c>
      <c r="B29" s="235" t="s">
        <v>102</v>
      </c>
      <c r="C29" s="236"/>
      <c r="D29" s="236"/>
      <c r="E29" s="237"/>
      <c r="F29" s="233" t="s">
        <v>94</v>
      </c>
      <c r="G29" s="234"/>
      <c r="H29" s="109">
        <f>H27+H25+H14+H11</f>
        <v>0</v>
      </c>
    </row>
    <row r="30" spans="1:11" ht="31.5" customHeight="1" thickBot="1" x14ac:dyDescent="0.6">
      <c r="A30" s="232"/>
      <c r="B30" s="102" t="s">
        <v>58</v>
      </c>
      <c r="C30" s="103"/>
      <c r="D30" s="104" t="s">
        <v>57</v>
      </c>
      <c r="E30" s="205"/>
      <c r="F30" s="206"/>
      <c r="G30" s="206"/>
      <c r="H30" s="207"/>
    </row>
    <row r="31" spans="1:11" ht="8.25" customHeight="1" thickTop="1" thickBot="1" x14ac:dyDescent="0.6">
      <c r="A31" s="135"/>
      <c r="B31" s="135"/>
      <c r="C31" s="135"/>
      <c r="D31" s="135"/>
      <c r="E31" s="135"/>
      <c r="F31" s="135"/>
      <c r="G31" s="135"/>
      <c r="H31" s="135"/>
    </row>
    <row r="32" spans="1:11" ht="28.5" customHeight="1" thickBot="1" x14ac:dyDescent="0.6">
      <c r="A32" s="78">
        <v>8</v>
      </c>
      <c r="B32" s="73" t="s">
        <v>46</v>
      </c>
      <c r="C32" s="74" t="s">
        <v>52</v>
      </c>
      <c r="D32" s="54" t="s">
        <v>59</v>
      </c>
      <c r="E32" s="128"/>
      <c r="F32" s="129"/>
      <c r="G32" s="129"/>
      <c r="H32" s="130"/>
    </row>
    <row r="33" spans="1:8" ht="15" customHeight="1" thickBot="1" x14ac:dyDescent="0.6">
      <c r="A33" s="134"/>
      <c r="B33" s="134"/>
      <c r="C33" s="134"/>
      <c r="D33" s="134"/>
      <c r="E33" s="134"/>
      <c r="F33" s="134"/>
      <c r="G33" s="134"/>
      <c r="H33" s="134"/>
    </row>
    <row r="34" spans="1:8" ht="24.75" customHeight="1" thickBot="1" x14ac:dyDescent="0.6">
      <c r="A34" s="137">
        <v>9</v>
      </c>
      <c r="B34" s="229" t="s">
        <v>13</v>
      </c>
      <c r="C34" s="230"/>
      <c r="D34" s="22"/>
      <c r="E34" s="22"/>
      <c r="F34" s="39"/>
      <c r="G34" s="227"/>
      <c r="H34" s="228"/>
    </row>
    <row r="35" spans="1:8" ht="32.4" customHeight="1" thickBot="1" x14ac:dyDescent="0.6">
      <c r="A35" s="138"/>
      <c r="B35" s="145" t="s">
        <v>119</v>
      </c>
      <c r="C35" s="146"/>
      <c r="D35" s="147" t="s">
        <v>120</v>
      </c>
      <c r="E35" s="148"/>
      <c r="F35" s="142" t="s">
        <v>52</v>
      </c>
      <c r="G35" s="58" t="s">
        <v>59</v>
      </c>
      <c r="H35" s="84"/>
    </row>
    <row r="36" spans="1:8" ht="38.1" customHeight="1" x14ac:dyDescent="0.75">
      <c r="A36" s="138"/>
      <c r="B36" s="225" t="s">
        <v>110</v>
      </c>
      <c r="C36" s="226"/>
      <c r="D36" s="147" t="s">
        <v>121</v>
      </c>
      <c r="E36" s="148"/>
      <c r="F36" s="143"/>
      <c r="G36" s="58" t="s">
        <v>59</v>
      </c>
      <c r="H36" s="140"/>
    </row>
    <row r="37" spans="1:8" ht="38.65" customHeight="1" x14ac:dyDescent="0.75">
      <c r="A37" s="138"/>
      <c r="B37" s="131" t="s">
        <v>111</v>
      </c>
      <c r="C37" s="132"/>
      <c r="D37" s="132"/>
      <c r="E37" s="133"/>
      <c r="F37" s="144"/>
      <c r="G37" s="55" t="s">
        <v>59</v>
      </c>
      <c r="H37" s="141"/>
    </row>
    <row r="38" spans="1:8" ht="31.9" customHeight="1" thickBot="1" x14ac:dyDescent="0.6">
      <c r="A38" s="139"/>
      <c r="B38" s="257" t="s">
        <v>109</v>
      </c>
      <c r="C38" s="258"/>
      <c r="D38" s="258"/>
      <c r="E38" s="258"/>
      <c r="F38" s="258"/>
      <c r="G38" s="258"/>
      <c r="H38" s="259"/>
    </row>
    <row r="39" spans="1:8" ht="5.5" customHeight="1" thickBot="1" x14ac:dyDescent="0.6">
      <c r="A39" s="135"/>
      <c r="B39" s="136"/>
      <c r="C39" s="136"/>
      <c r="D39" s="136"/>
      <c r="E39" s="136"/>
      <c r="F39" s="136"/>
      <c r="G39" s="136"/>
      <c r="H39" s="136"/>
    </row>
    <row r="40" spans="1:8" ht="68.5" customHeight="1" thickBot="1" x14ac:dyDescent="0.6">
      <c r="A40" s="111">
        <v>10</v>
      </c>
      <c r="B40" s="157" t="s">
        <v>60</v>
      </c>
      <c r="C40" s="158"/>
      <c r="D40" s="158"/>
      <c r="E40" s="158"/>
      <c r="F40" s="159">
        <f>IF(C7="SAVO",Feuil2!C3,IF(OR(C7="Indépendant",C7="SIARP")=TRUE,Feuil2!C2,IF(C7="AAVO",Feuil2!C5,IF(C7="Goutte d'Or",Feuil2!C4,Feuil2!C6))))</f>
        <v>0</v>
      </c>
      <c r="G40" s="160"/>
      <c r="H40" s="161"/>
    </row>
    <row r="41" spans="1:8" ht="33" customHeight="1" x14ac:dyDescent="0.55000000000000004">
      <c r="A41" s="150"/>
      <c r="B41" s="59" t="s">
        <v>36</v>
      </c>
      <c r="C41" s="149" t="str">
        <f>IF(G7="","",G7)</f>
        <v/>
      </c>
      <c r="D41" s="149"/>
      <c r="E41" s="70" t="s">
        <v>61</v>
      </c>
      <c r="F41" s="152"/>
      <c r="G41" s="152"/>
      <c r="H41" s="153"/>
    </row>
    <row r="42" spans="1:8" ht="48.6" customHeight="1" thickBot="1" x14ac:dyDescent="0.6">
      <c r="A42" s="151"/>
      <c r="B42" s="60" t="s">
        <v>37</v>
      </c>
      <c r="C42" s="154"/>
      <c r="D42" s="155"/>
      <c r="E42" s="155"/>
      <c r="F42" s="155"/>
      <c r="G42" s="155"/>
      <c r="H42" s="156"/>
    </row>
    <row r="43" spans="1:8" ht="76.5" customHeight="1" x14ac:dyDescent="0.55000000000000004">
      <c r="A43" s="23"/>
      <c r="B43" s="253" t="s">
        <v>112</v>
      </c>
      <c r="C43" s="254"/>
      <c r="D43" s="254"/>
      <c r="E43" s="254"/>
      <c r="F43" s="254"/>
      <c r="G43" s="254"/>
      <c r="H43" s="254"/>
    </row>
    <row r="44" spans="1:8" ht="34.35" customHeight="1" x14ac:dyDescent="0.75">
      <c r="A44" s="23"/>
      <c r="B44" s="15"/>
      <c r="C44" s="13"/>
      <c r="D44" s="15"/>
      <c r="E44" s="15"/>
      <c r="F44" s="15"/>
      <c r="G44" s="15"/>
      <c r="H44" s="15"/>
    </row>
    <row r="45" spans="1:8" ht="36" customHeight="1" thickBot="1" x14ac:dyDescent="0.6">
      <c r="A45" s="96"/>
      <c r="B45" s="266"/>
      <c r="C45" s="266"/>
      <c r="D45" s="266"/>
      <c r="E45" s="266"/>
      <c r="F45" s="266"/>
      <c r="G45" s="266"/>
      <c r="H45" s="266"/>
    </row>
    <row r="46" spans="1:8" ht="36" customHeight="1" thickBot="1" x14ac:dyDescent="0.6">
      <c r="A46" s="137">
        <v>13</v>
      </c>
      <c r="B46" s="222" t="s">
        <v>42</v>
      </c>
      <c r="C46" s="223"/>
      <c r="D46" s="223"/>
      <c r="E46" s="223"/>
      <c r="F46" s="223"/>
      <c r="G46" s="223"/>
      <c r="H46" s="224"/>
    </row>
    <row r="47" spans="1:8" ht="20.399999999999999" thickBot="1" x14ac:dyDescent="0.6">
      <c r="A47" s="255"/>
      <c r="B47" s="61" t="s">
        <v>2</v>
      </c>
      <c r="C47" s="250" t="s">
        <v>1</v>
      </c>
      <c r="D47" s="251"/>
      <c r="E47" s="252"/>
      <c r="F47" s="238" t="s">
        <v>3</v>
      </c>
      <c r="G47" s="239"/>
      <c r="H47" s="97" t="s">
        <v>4</v>
      </c>
    </row>
    <row r="48" spans="1:8" ht="41.25" customHeight="1" x14ac:dyDescent="0.55000000000000004">
      <c r="A48" s="255"/>
      <c r="B48" s="62"/>
      <c r="C48" s="244"/>
      <c r="D48" s="245"/>
      <c r="E48" s="106"/>
      <c r="F48" s="244"/>
      <c r="G48" s="246"/>
      <c r="H48" s="63"/>
    </row>
    <row r="49" spans="1:8" ht="41.25" customHeight="1" x14ac:dyDescent="0.55000000000000004">
      <c r="A49" s="255"/>
      <c r="B49" s="64"/>
      <c r="C49" s="241"/>
      <c r="D49" s="242"/>
      <c r="E49" s="105"/>
      <c r="F49" s="241"/>
      <c r="G49" s="243"/>
      <c r="H49" s="65"/>
    </row>
    <row r="50" spans="1:8" ht="41.25" customHeight="1" x14ac:dyDescent="0.55000000000000004">
      <c r="A50" s="255"/>
      <c r="B50" s="64"/>
      <c r="C50" s="241"/>
      <c r="D50" s="242"/>
      <c r="E50" s="105"/>
      <c r="F50" s="241"/>
      <c r="G50" s="243"/>
      <c r="H50" s="65"/>
    </row>
    <row r="51" spans="1:8" ht="41.25" customHeight="1" x14ac:dyDescent="0.55000000000000004">
      <c r="A51" s="255"/>
      <c r="B51" s="64"/>
      <c r="C51" s="241"/>
      <c r="D51" s="242"/>
      <c r="E51" s="105"/>
      <c r="F51" s="241"/>
      <c r="G51" s="243"/>
      <c r="H51" s="65"/>
    </row>
    <row r="52" spans="1:8" ht="41.25" customHeight="1" x14ac:dyDescent="0.55000000000000004">
      <c r="A52" s="255"/>
      <c r="B52" s="64"/>
      <c r="C52" s="82"/>
      <c r="D52" s="108"/>
      <c r="E52" s="105"/>
      <c r="F52" s="82"/>
      <c r="G52" s="94"/>
      <c r="H52" s="65"/>
    </row>
    <row r="53" spans="1:8" ht="41.25" customHeight="1" x14ac:dyDescent="0.55000000000000004">
      <c r="A53" s="255"/>
      <c r="B53" s="64"/>
      <c r="C53" s="82"/>
      <c r="D53" s="37"/>
      <c r="E53" s="105"/>
      <c r="F53" s="82"/>
      <c r="G53" s="83"/>
      <c r="H53" s="65"/>
    </row>
    <row r="54" spans="1:8" ht="41.25" customHeight="1" x14ac:dyDescent="0.55000000000000004">
      <c r="A54" s="255"/>
      <c r="B54" s="64"/>
      <c r="C54" s="82"/>
      <c r="D54" s="37"/>
      <c r="E54" s="105"/>
      <c r="F54" s="82"/>
      <c r="G54" s="83"/>
      <c r="H54" s="65"/>
    </row>
    <row r="55" spans="1:8" ht="41.25" customHeight="1" x14ac:dyDescent="0.55000000000000004">
      <c r="A55" s="255"/>
      <c r="B55" s="64"/>
      <c r="C55" s="82"/>
      <c r="D55" s="37"/>
      <c r="E55" s="105"/>
      <c r="F55" s="82"/>
      <c r="G55" s="83"/>
      <c r="H55" s="65"/>
    </row>
    <row r="56" spans="1:8" ht="41.5" customHeight="1" x14ac:dyDescent="0.55000000000000004">
      <c r="A56" s="255"/>
      <c r="B56" s="64"/>
      <c r="C56" s="241"/>
      <c r="D56" s="242"/>
      <c r="E56" s="105"/>
      <c r="F56" s="241"/>
      <c r="G56" s="243"/>
      <c r="H56" s="65"/>
    </row>
    <row r="57" spans="1:8" ht="41.25" customHeight="1" x14ac:dyDescent="0.55000000000000004">
      <c r="A57" s="255"/>
      <c r="B57" s="64"/>
      <c r="C57" s="241"/>
      <c r="D57" s="242"/>
      <c r="E57" s="105"/>
      <c r="F57" s="241"/>
      <c r="G57" s="243"/>
      <c r="H57" s="65"/>
    </row>
    <row r="58" spans="1:8" ht="41.25" customHeight="1" x14ac:dyDescent="0.55000000000000004">
      <c r="A58" s="255"/>
      <c r="B58" s="64"/>
      <c r="C58" s="241"/>
      <c r="D58" s="242"/>
      <c r="E58" s="105"/>
      <c r="F58" s="241"/>
      <c r="G58" s="243"/>
      <c r="H58" s="65"/>
    </row>
    <row r="59" spans="1:8" ht="41.25" customHeight="1" thickBot="1" x14ac:dyDescent="0.6">
      <c r="A59" s="256"/>
      <c r="B59" s="66"/>
      <c r="C59" s="247"/>
      <c r="D59" s="248"/>
      <c r="E59" s="107"/>
      <c r="F59" s="247"/>
      <c r="G59" s="249"/>
      <c r="H59" s="67"/>
    </row>
    <row r="60" spans="1:8" ht="20.7" thickBot="1" x14ac:dyDescent="0.6">
      <c r="A60" s="23"/>
      <c r="B60" s="262"/>
      <c r="C60" s="262"/>
      <c r="D60" s="262"/>
      <c r="E60" s="262"/>
      <c r="F60" s="263"/>
      <c r="G60" s="95" t="s">
        <v>5</v>
      </c>
      <c r="H60" s="38">
        <f>SUM(H48:H59)</f>
        <v>0</v>
      </c>
    </row>
    <row r="61" spans="1:8" ht="20.399999999999999" x14ac:dyDescent="0.55000000000000004">
      <c r="A61" s="23"/>
      <c r="B61" s="79"/>
      <c r="C61" s="79"/>
      <c r="D61" s="79"/>
      <c r="E61" s="79"/>
      <c r="F61" s="79"/>
      <c r="G61" s="19"/>
      <c r="H61" s="18"/>
    </row>
    <row r="62" spans="1:8" ht="20.399999999999999" x14ac:dyDescent="0.55000000000000004">
      <c r="A62" s="23"/>
      <c r="B62" s="79"/>
      <c r="C62" s="79"/>
      <c r="D62" s="79"/>
      <c r="E62" s="79"/>
      <c r="F62" s="79"/>
      <c r="G62" s="19"/>
      <c r="H62" s="18"/>
    </row>
    <row r="63" spans="1:8" ht="20.399999999999999" x14ac:dyDescent="0.75">
      <c r="A63" s="23"/>
      <c r="B63" s="15"/>
      <c r="C63" s="15"/>
      <c r="D63" s="15"/>
      <c r="E63" s="15"/>
      <c r="F63" s="15"/>
      <c r="G63" s="15"/>
      <c r="H63" s="15"/>
    </row>
    <row r="64" spans="1:8" ht="20.399999999999999" x14ac:dyDescent="0.75">
      <c r="A64" s="23"/>
      <c r="B64" s="15"/>
      <c r="C64" s="15"/>
      <c r="D64" s="15"/>
      <c r="E64" s="15"/>
      <c r="F64" s="15"/>
      <c r="G64" s="15"/>
      <c r="H64" s="15"/>
    </row>
    <row r="65" spans="1:8" ht="27.9" thickBot="1" x14ac:dyDescent="0.6">
      <c r="A65" s="85"/>
      <c r="B65" s="89" t="s">
        <v>89</v>
      </c>
      <c r="C65" s="86"/>
      <c r="D65" s="86"/>
      <c r="E65" s="86"/>
      <c r="F65" s="86"/>
      <c r="G65" s="87"/>
      <c r="H65" s="88"/>
    </row>
    <row r="66" spans="1:8" ht="20.399999999999999" x14ac:dyDescent="0.55000000000000004">
      <c r="A66" s="80"/>
      <c r="B66" s="90"/>
      <c r="C66" s="79"/>
      <c r="D66" s="79"/>
      <c r="E66" s="79"/>
      <c r="F66" s="79"/>
      <c r="G66" s="19"/>
      <c r="H66" s="18"/>
    </row>
    <row r="67" spans="1:8" ht="20.399999999999999" x14ac:dyDescent="0.75">
      <c r="A67" s="23"/>
      <c r="B67" s="15"/>
      <c r="C67" s="15"/>
      <c r="D67" s="15"/>
      <c r="E67" s="15"/>
      <c r="F67" s="15"/>
      <c r="G67" s="15"/>
      <c r="H67" s="15"/>
    </row>
    <row r="68" spans="1:8" ht="20.7" thickBot="1" x14ac:dyDescent="0.8">
      <c r="A68" s="23"/>
      <c r="B68" s="15"/>
      <c r="C68" s="15"/>
      <c r="D68" s="15"/>
      <c r="E68" s="15"/>
      <c r="F68" s="15"/>
      <c r="G68" s="15"/>
      <c r="H68" s="15"/>
    </row>
    <row r="69" spans="1:8" ht="31.9" customHeight="1" thickBot="1" x14ac:dyDescent="0.6">
      <c r="A69" s="137">
        <v>14</v>
      </c>
      <c r="B69" s="265" t="s">
        <v>32</v>
      </c>
      <c r="C69" s="265"/>
      <c r="D69" s="265"/>
      <c r="E69" s="265"/>
      <c r="F69" s="265"/>
      <c r="G69" s="265"/>
      <c r="H69" s="265"/>
    </row>
    <row r="70" spans="1:8" ht="44.25" customHeight="1" x14ac:dyDescent="0.75">
      <c r="A70" s="255"/>
      <c r="B70" s="27" t="s">
        <v>30</v>
      </c>
      <c r="C70" s="91"/>
      <c r="D70" s="91"/>
      <c r="E70" s="91"/>
      <c r="F70" s="91"/>
      <c r="G70" s="91"/>
      <c r="H70" s="91"/>
    </row>
    <row r="71" spans="1:8" ht="50.25" customHeight="1" x14ac:dyDescent="0.75">
      <c r="A71" s="255"/>
      <c r="B71" s="27" t="s">
        <v>35</v>
      </c>
      <c r="C71" s="240" t="str">
        <f>IF(E3="","",E3)</f>
        <v/>
      </c>
      <c r="D71" s="240"/>
      <c r="E71" s="240"/>
      <c r="F71" s="240"/>
      <c r="G71" s="91"/>
      <c r="H71" s="91"/>
    </row>
    <row r="72" spans="1:8" ht="51" customHeight="1" x14ac:dyDescent="0.75">
      <c r="A72" s="255"/>
      <c r="B72" s="27" t="s">
        <v>38</v>
      </c>
      <c r="C72" s="264" t="str">
        <f>E4&amp;" "&amp;C5&amp;" "&amp;E5</f>
        <v xml:space="preserve">  </v>
      </c>
      <c r="D72" s="264"/>
      <c r="E72" s="264"/>
      <c r="F72" s="264"/>
      <c r="G72" s="92"/>
      <c r="H72" s="91"/>
    </row>
    <row r="73" spans="1:8" ht="79.5" customHeight="1" x14ac:dyDescent="1.3">
      <c r="A73" s="255"/>
      <c r="B73" s="29" t="s">
        <v>33</v>
      </c>
      <c r="C73" s="93" t="str">
        <f>IF(C3="","",C3)</f>
        <v/>
      </c>
      <c r="D73" s="28" t="s">
        <v>34</v>
      </c>
      <c r="E73" s="28"/>
      <c r="F73" s="261">
        <f>F9</f>
        <v>0</v>
      </c>
      <c r="G73" s="261"/>
      <c r="H73" s="261"/>
    </row>
    <row r="74" spans="1:8" ht="51" customHeight="1" x14ac:dyDescent="0.75">
      <c r="A74" s="255"/>
      <c r="B74" s="17" t="s">
        <v>92</v>
      </c>
      <c r="C74" s="30" t="s">
        <v>39</v>
      </c>
      <c r="D74" s="30"/>
      <c r="E74" s="31" t="s">
        <v>41</v>
      </c>
      <c r="F74" s="260" t="s">
        <v>40</v>
      </c>
      <c r="G74" s="260"/>
      <c r="H74" s="260"/>
    </row>
    <row r="75" spans="1:8" ht="81.75" customHeight="1" thickBot="1" x14ac:dyDescent="0.8">
      <c r="A75" s="256"/>
      <c r="B75" s="17" t="s">
        <v>14</v>
      </c>
      <c r="C75" s="32"/>
      <c r="D75" s="33" t="s">
        <v>22</v>
      </c>
      <c r="E75" s="33"/>
      <c r="F75" s="34" t="s">
        <v>86</v>
      </c>
      <c r="G75" s="35"/>
      <c r="H75" s="36"/>
    </row>
    <row r="76" spans="1:8" ht="20.399999999999999" x14ac:dyDescent="0.75">
      <c r="A76" s="23"/>
      <c r="B76" s="15"/>
      <c r="C76" s="15"/>
      <c r="D76" s="15"/>
      <c r="E76" s="15"/>
      <c r="F76" s="15"/>
      <c r="G76" s="15"/>
      <c r="H76" s="15"/>
    </row>
  </sheetData>
  <sheetProtection algorithmName="SHA-512" hashValue="T/zv83920gS3qxQp31BEYlttzB2xNCEeiBXTI/QYobvpvX3pW8wb5ASbc3VbbSi8oNAY80VZ+EaBX+l6eeziNg==" saltValue="RboX2HcrgHIz6E73u8HN5w==" spinCount="100000" sheet="1" objects="1" scenarios="1"/>
  <dataConsolidate/>
  <mergeCells count="90">
    <mergeCell ref="B43:H43"/>
    <mergeCell ref="A69:A75"/>
    <mergeCell ref="B38:H38"/>
    <mergeCell ref="F50:G50"/>
    <mergeCell ref="F74:H74"/>
    <mergeCell ref="F73:H73"/>
    <mergeCell ref="B60:C60"/>
    <mergeCell ref="D60:F60"/>
    <mergeCell ref="A46:A59"/>
    <mergeCell ref="C72:F72"/>
    <mergeCell ref="C51:D51"/>
    <mergeCell ref="F51:G51"/>
    <mergeCell ref="C56:D56"/>
    <mergeCell ref="B69:H69"/>
    <mergeCell ref="F56:G56"/>
    <mergeCell ref="B45:H45"/>
    <mergeCell ref="F47:G47"/>
    <mergeCell ref="C71:F71"/>
    <mergeCell ref="C58:D58"/>
    <mergeCell ref="F58:G58"/>
    <mergeCell ref="C48:D48"/>
    <mergeCell ref="F48:G48"/>
    <mergeCell ref="C49:D49"/>
    <mergeCell ref="F49:G49"/>
    <mergeCell ref="C50:D50"/>
    <mergeCell ref="C59:D59"/>
    <mergeCell ref="F59:G59"/>
    <mergeCell ref="C57:D57"/>
    <mergeCell ref="F57:G57"/>
    <mergeCell ref="C47:E47"/>
    <mergeCell ref="A13:A14"/>
    <mergeCell ref="A10:H10"/>
    <mergeCell ref="B27:C27"/>
    <mergeCell ref="B46:H46"/>
    <mergeCell ref="D36:E36"/>
    <mergeCell ref="B36:C36"/>
    <mergeCell ref="A31:H31"/>
    <mergeCell ref="H12:H13"/>
    <mergeCell ref="G34:H34"/>
    <mergeCell ref="B34:C34"/>
    <mergeCell ref="A29:A30"/>
    <mergeCell ref="A28:G28"/>
    <mergeCell ref="F29:G29"/>
    <mergeCell ref="C19:D19"/>
    <mergeCell ref="C22:D22"/>
    <mergeCell ref="B29:E29"/>
    <mergeCell ref="E30:H30"/>
    <mergeCell ref="B25:D25"/>
    <mergeCell ref="A26:G26"/>
    <mergeCell ref="A16:A25"/>
    <mergeCell ref="C20:D20"/>
    <mergeCell ref="C23:D23"/>
    <mergeCell ref="C24:D24"/>
    <mergeCell ref="E4:H4"/>
    <mergeCell ref="E5:H5"/>
    <mergeCell ref="E27:F27"/>
    <mergeCell ref="E25:F25"/>
    <mergeCell ref="G6:H6"/>
    <mergeCell ref="E7:H7"/>
    <mergeCell ref="A1:H1"/>
    <mergeCell ref="B13:D13"/>
    <mergeCell ref="C17:D17"/>
    <mergeCell ref="C18:D18"/>
    <mergeCell ref="A8:H8"/>
    <mergeCell ref="B11:D11"/>
    <mergeCell ref="B16:G16"/>
    <mergeCell ref="H15:H23"/>
    <mergeCell ref="F9:G9"/>
    <mergeCell ref="A12:G12"/>
    <mergeCell ref="A15:G15"/>
    <mergeCell ref="B14:E14"/>
    <mergeCell ref="D9:E9"/>
    <mergeCell ref="B2:H2"/>
    <mergeCell ref="A2:A7"/>
    <mergeCell ref="E3:H3"/>
    <mergeCell ref="C41:D41"/>
    <mergeCell ref="A41:A42"/>
    <mergeCell ref="F41:H41"/>
    <mergeCell ref="C42:H42"/>
    <mergeCell ref="B40:E40"/>
    <mergeCell ref="F40:H40"/>
    <mergeCell ref="E32:H32"/>
    <mergeCell ref="B37:E37"/>
    <mergeCell ref="A33:H33"/>
    <mergeCell ref="A39:H39"/>
    <mergeCell ref="A34:A38"/>
    <mergeCell ref="H36:H37"/>
    <mergeCell ref="F35:F37"/>
    <mergeCell ref="B35:C35"/>
    <mergeCell ref="D35:E35"/>
  </mergeCells>
  <conditionalFormatting sqref="G11">
    <cfRule type="containsBlanks" dxfId="17" priority="42">
      <formula>LEN(TRIM(G11))=0</formula>
    </cfRule>
  </conditionalFormatting>
  <conditionalFormatting sqref="G14">
    <cfRule type="containsBlanks" dxfId="16" priority="35">
      <formula>LEN(TRIM(G14))=0</formula>
    </cfRule>
  </conditionalFormatting>
  <conditionalFormatting sqref="G18 G20:G24">
    <cfRule type="containsBlanks" dxfId="15" priority="29">
      <formula>LEN(TRIM(G18))=0</formula>
    </cfRule>
  </conditionalFormatting>
  <conditionalFormatting sqref="F35">
    <cfRule type="cellIs" dxfId="14" priority="14" operator="equal">
      <formula>"NON"</formula>
    </cfRule>
    <cfRule type="cellIs" dxfId="13" priority="15" operator="equal">
      <formula>"OUI"</formula>
    </cfRule>
    <cfRule type="cellIs" dxfId="12" priority="16" operator="equal">
      <formula>"Faîtes un choix"</formula>
    </cfRule>
  </conditionalFormatting>
  <conditionalFormatting sqref="C32">
    <cfRule type="cellIs" dxfId="11" priority="17" operator="equal">
      <formula>"NON"</formula>
    </cfRule>
    <cfRule type="cellIs" dxfId="10" priority="18" operator="equal">
      <formula>"OUI"</formula>
    </cfRule>
    <cfRule type="cellIs" dxfId="9" priority="19" operator="equal">
      <formula>"Faîtes un choix"</formula>
    </cfRule>
  </conditionalFormatting>
  <conditionalFormatting sqref="D27">
    <cfRule type="cellIs" dxfId="8" priority="11" operator="equal">
      <formula>"NON"</formula>
    </cfRule>
    <cfRule type="cellIs" dxfId="7" priority="12" operator="equal">
      <formula>"OUI"</formula>
    </cfRule>
    <cfRule type="cellIs" dxfId="6" priority="13" operator="equal">
      <formula>"Faites un choix"</formula>
    </cfRule>
  </conditionalFormatting>
  <conditionalFormatting sqref="F11">
    <cfRule type="cellIs" dxfId="5" priority="8" operator="equal">
      <formula>"NON"</formula>
    </cfRule>
    <cfRule type="cellIs" dxfId="4" priority="9" operator="equal">
      <formula>"OUI"</formula>
    </cfRule>
    <cfRule type="cellIs" dxfId="3" priority="10" operator="equal">
      <formula>"Faites un choix"</formula>
    </cfRule>
  </conditionalFormatting>
  <conditionalFormatting sqref="F14">
    <cfRule type="cellIs" dxfId="2" priority="5" operator="equal">
      <formula>"NON"</formula>
    </cfRule>
    <cfRule type="cellIs" dxfId="1" priority="6" operator="equal">
      <formula>"OUI"</formula>
    </cfRule>
    <cfRule type="cellIs" dxfId="0" priority="7" operator="equal">
      <formula>"Faites un choix"</formula>
    </cfRule>
  </conditionalFormatting>
  <dataValidations xWindow="805" yWindow="1321" count="6">
    <dataValidation type="textLength" errorStyle="information" operator="equal" allowBlank="1" showInputMessage="1" showErrorMessage="1" error="Attention! le n° d'apiculteur doit etre à 8 caractères si ce n'est pas le cas... Merci de vérifier!_x000a_" sqref="C3">
      <formula1>8</formula1>
    </dataValidation>
    <dataValidation type="list" allowBlank="1" showInputMessage="1" showErrorMessage="1" sqref="K29">
      <formula1>Syndicat</formula1>
    </dataValidation>
    <dataValidation allowBlank="1" showInputMessage="1" showErrorMessage="1" prompt="Attention " sqref="C32 F35"/>
    <dataValidation type="list" allowBlank="1" showInputMessage="1" showErrorMessage="1" prompt="Attention " sqref="D27 D32 F11 F14 G35:G37">
      <formula1>"OUI / NON,OUI,NON"</formula1>
    </dataValidation>
    <dataValidation type="whole" allowBlank="1" showInputMessage="1" showErrorMessage="1" sqref="F18:F24">
      <formula1>0</formula1>
      <formula2>500</formula2>
    </dataValidation>
    <dataValidation allowBlank="1" showDropDown="1" showInputMessage="1" showErrorMessage="1" sqref="E3:H3"/>
  </dataValidations>
  <pageMargins left="0.25" right="0.25" top="0.75" bottom="0.75" header="0.3" footer="0.3"/>
  <pageSetup paperSize="9" scale="47" fitToHeight="0" orientation="portrait" r:id="rId1"/>
  <headerFooter>
    <oddHeader xml:space="preserve">&amp;L&amp;28 2025&amp;C&amp;"-,Gras"&amp;22Groupement de Défense Sanitaire Apicole d'Ile-de-France
(GDSAIF )&amp;R&amp;"-,Gras"&amp;20PSE 2022 - 2027 
&amp;16Agrément PH 78 423 090
consultable sur gdsaif.fr/pse/&amp;20 &amp;28 </oddHeader>
    <oddFooter>&amp;L&amp;"-,Gras"&amp;16Président :&amp;"-,Normal" Etienne Calais (eticalais@yahoo.fr)
&amp;"-,Gras"Vétérinaire conseil&amp;"-,Normal" : Odile Fage (odile.ville@gmail.com)&amp;C&amp;P / &amp;N&amp;RGDSAIF SIRET N°  444 165 575 00028</oddFooter>
  </headerFooter>
  <rowBreaks count="1" manualBreakCount="1">
    <brk id="43" max="7" man="1"/>
  </rowBreaks>
  <drawing r:id="rId2"/>
  <legacyDrawing r:id="rId3"/>
  <extLst>
    <ext xmlns:x14="http://schemas.microsoft.com/office/spreadsheetml/2009/9/main" uri="{CCE6A557-97BC-4b89-ADB6-D9C93CAAB3DF}">
      <x14:dataValidations xmlns:xm="http://schemas.microsoft.com/office/excel/2006/main" xWindow="805" yWindow="1321" count="2">
        <x14:dataValidation type="list" allowBlank="1" showInputMessage="1" showErrorMessage="1">
          <x14:formula1>
            <xm:f>Feuil1!$A$1:$A$23</xm:f>
          </x14:formula1>
          <xm:sqref>C30</xm:sqref>
        </x14:dataValidation>
        <x14:dataValidation type="list" allowBlank="1" showInputMessage="1" showErrorMessage="1" promptTitle="Syndicat/Association" prompt="Choisir votre syndicat ou association d'affiliation, sinon choisir &quot;Indépendant&quot;">
          <x14:formula1>
            <xm:f>Feuil2!$A$2:$A$7</xm:f>
          </x14:formula1>
          <xm:sqref>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F49"/>
  <sheetViews>
    <sheetView workbookViewId="0">
      <selection activeCell="C5" sqref="C5"/>
    </sheetView>
  </sheetViews>
  <sheetFormatPr baseColWidth="10" defaultRowHeight="14.4" x14ac:dyDescent="0.55000000000000004"/>
  <cols>
    <col min="1" max="1" width="32" style="7" customWidth="1"/>
    <col min="3" max="3" width="38.15625" customWidth="1"/>
  </cols>
  <sheetData>
    <row r="1" spans="1:6" x14ac:dyDescent="0.55000000000000004">
      <c r="A1" s="7" t="s">
        <v>18</v>
      </c>
      <c r="B1" s="14" t="s">
        <v>29</v>
      </c>
    </row>
    <row r="2" spans="1:6" ht="43.2" x14ac:dyDescent="0.55000000000000004">
      <c r="A2" s="7" t="s">
        <v>96</v>
      </c>
      <c r="B2" s="7" t="s">
        <v>50</v>
      </c>
      <c r="C2" s="53" t="s">
        <v>97</v>
      </c>
      <c r="D2" s="16"/>
    </row>
    <row r="3" spans="1:6" ht="43.5" x14ac:dyDescent="0.6">
      <c r="A3" s="41" t="s">
        <v>90</v>
      </c>
      <c r="B3" t="s">
        <v>51</v>
      </c>
      <c r="C3" s="53" t="s">
        <v>98</v>
      </c>
      <c r="D3" s="8"/>
    </row>
    <row r="4" spans="1:6" ht="43.2" x14ac:dyDescent="0.55000000000000004">
      <c r="A4" s="42" t="s">
        <v>15</v>
      </c>
      <c r="C4" s="53" t="s">
        <v>104</v>
      </c>
      <c r="D4" s="8"/>
    </row>
    <row r="5" spans="1:6" ht="43.2" x14ac:dyDescent="0.55000000000000004">
      <c r="A5" s="42" t="s">
        <v>16</v>
      </c>
      <c r="C5" s="53" t="s">
        <v>99</v>
      </c>
      <c r="D5" s="8"/>
    </row>
    <row r="6" spans="1:6" ht="15" x14ac:dyDescent="0.55000000000000004">
      <c r="A6" s="42" t="s">
        <v>17</v>
      </c>
      <c r="D6" s="8"/>
    </row>
    <row r="7" spans="1:6" ht="15" x14ac:dyDescent="0.55000000000000004">
      <c r="A7" s="42" t="s">
        <v>19</v>
      </c>
    </row>
    <row r="8" spans="1:6" ht="14.7" thickBot="1" x14ac:dyDescent="0.6"/>
    <row r="9" spans="1:6" ht="14.7" thickBot="1" x14ac:dyDescent="0.6">
      <c r="A9" s="275" t="s">
        <v>0</v>
      </c>
      <c r="B9" s="276"/>
      <c r="C9" s="276"/>
      <c r="D9" s="276"/>
      <c r="E9" s="276"/>
      <c r="F9" s="277"/>
    </row>
    <row r="10" spans="1:6" ht="14.7" thickBot="1" x14ac:dyDescent="0.6">
      <c r="A10" s="12" t="s">
        <v>2</v>
      </c>
      <c r="B10" s="278" t="s">
        <v>1</v>
      </c>
      <c r="C10" s="279"/>
      <c r="D10" s="278" t="s">
        <v>3</v>
      </c>
      <c r="E10" s="279"/>
      <c r="F10" s="1" t="s">
        <v>4</v>
      </c>
    </row>
    <row r="11" spans="1:6" x14ac:dyDescent="0.55000000000000004">
      <c r="A11" s="2">
        <v>78310</v>
      </c>
      <c r="B11" s="271" t="s">
        <v>27</v>
      </c>
      <c r="C11" s="272"/>
      <c r="D11" s="271"/>
      <c r="E11" s="272"/>
      <c r="F11" s="3">
        <v>2</v>
      </c>
    </row>
    <row r="12" spans="1:6" x14ac:dyDescent="0.55000000000000004">
      <c r="A12" s="2"/>
      <c r="B12" s="267"/>
      <c r="C12" s="268"/>
      <c r="D12" s="267"/>
      <c r="E12" s="268"/>
      <c r="F12" s="3"/>
    </row>
    <row r="13" spans="1:6" x14ac:dyDescent="0.55000000000000004">
      <c r="A13" s="2">
        <v>78990</v>
      </c>
      <c r="B13" s="10" t="s">
        <v>28</v>
      </c>
      <c r="C13" s="11"/>
      <c r="D13" s="10"/>
      <c r="E13" s="11"/>
      <c r="F13" s="3">
        <v>10</v>
      </c>
    </row>
    <row r="14" spans="1:6" x14ac:dyDescent="0.55000000000000004">
      <c r="A14" s="2"/>
      <c r="B14" s="10"/>
      <c r="C14" s="11"/>
      <c r="D14" s="10"/>
      <c r="E14" s="11"/>
      <c r="F14" s="3"/>
    </row>
    <row r="15" spans="1:6" x14ac:dyDescent="0.55000000000000004">
      <c r="A15" s="2"/>
      <c r="B15" s="10"/>
      <c r="C15" s="11"/>
      <c r="D15" s="10"/>
      <c r="E15" s="11"/>
      <c r="F15" s="3"/>
    </row>
    <row r="16" spans="1:6" x14ac:dyDescent="0.55000000000000004">
      <c r="A16" s="2"/>
      <c r="B16" s="10"/>
      <c r="C16" s="11"/>
      <c r="D16" s="10"/>
      <c r="E16" s="11"/>
      <c r="F16" s="3"/>
    </row>
    <row r="17" spans="1:6" x14ac:dyDescent="0.55000000000000004">
      <c r="A17" s="2"/>
      <c r="B17" s="10"/>
      <c r="C17" s="11"/>
      <c r="D17" s="10"/>
      <c r="E17" s="11"/>
      <c r="F17" s="3"/>
    </row>
    <row r="18" spans="1:6" x14ac:dyDescent="0.55000000000000004">
      <c r="A18" s="2"/>
      <c r="B18" s="10"/>
      <c r="C18" s="11"/>
      <c r="D18" s="10"/>
      <c r="E18" s="11"/>
      <c r="F18" s="3"/>
    </row>
    <row r="19" spans="1:6" x14ac:dyDescent="0.55000000000000004">
      <c r="A19" s="2"/>
      <c r="B19" s="10"/>
      <c r="C19" s="11"/>
      <c r="D19" s="10"/>
      <c r="E19" s="11"/>
      <c r="F19" s="3"/>
    </row>
    <row r="20" spans="1:6" x14ac:dyDescent="0.55000000000000004">
      <c r="A20" s="2"/>
      <c r="B20" s="10"/>
      <c r="C20" s="11"/>
      <c r="D20" s="10"/>
      <c r="E20" s="11"/>
      <c r="F20" s="3"/>
    </row>
    <row r="21" spans="1:6" x14ac:dyDescent="0.55000000000000004">
      <c r="A21" s="2"/>
      <c r="B21" s="10"/>
      <c r="C21" s="11"/>
      <c r="D21" s="10"/>
      <c r="E21" s="11"/>
      <c r="F21" s="3"/>
    </row>
    <row r="22" spans="1:6" x14ac:dyDescent="0.55000000000000004">
      <c r="A22" s="2"/>
      <c r="B22" s="10"/>
      <c r="C22" s="11"/>
      <c r="D22" s="10"/>
      <c r="E22" s="11"/>
      <c r="F22" s="3"/>
    </row>
    <row r="23" spans="1:6" x14ac:dyDescent="0.55000000000000004">
      <c r="A23" s="2"/>
      <c r="B23" s="10"/>
      <c r="C23" s="11"/>
      <c r="D23" s="10"/>
      <c r="E23" s="11"/>
      <c r="F23" s="3"/>
    </row>
    <row r="24" spans="1:6" x14ac:dyDescent="0.55000000000000004">
      <c r="A24" s="2"/>
      <c r="B24" s="10"/>
      <c r="C24" s="11"/>
      <c r="D24" s="10"/>
      <c r="E24" s="11"/>
      <c r="F24" s="3"/>
    </row>
    <row r="25" spans="1:6" x14ac:dyDescent="0.55000000000000004">
      <c r="A25" s="2"/>
      <c r="B25" s="10"/>
      <c r="C25" s="11"/>
      <c r="D25" s="10"/>
      <c r="E25" s="11"/>
      <c r="F25" s="3"/>
    </row>
    <row r="26" spans="1:6" x14ac:dyDescent="0.55000000000000004">
      <c r="A26" s="2"/>
      <c r="B26" s="10"/>
      <c r="C26" s="11"/>
      <c r="D26" s="10"/>
      <c r="E26" s="11"/>
      <c r="F26" s="3"/>
    </row>
    <row r="27" spans="1:6" x14ac:dyDescent="0.55000000000000004">
      <c r="A27" s="2"/>
      <c r="B27" s="10"/>
      <c r="C27" s="11"/>
      <c r="D27" s="10"/>
      <c r="E27" s="11"/>
      <c r="F27" s="3"/>
    </row>
    <row r="28" spans="1:6" x14ac:dyDescent="0.55000000000000004">
      <c r="A28" s="2"/>
      <c r="B28" s="267"/>
      <c r="C28" s="268"/>
      <c r="D28" s="267"/>
      <c r="E28" s="268"/>
      <c r="F28" s="3"/>
    </row>
    <row r="29" spans="1:6" x14ac:dyDescent="0.55000000000000004">
      <c r="A29" s="2"/>
      <c r="B29" s="267"/>
      <c r="C29" s="268"/>
      <c r="D29" s="267"/>
      <c r="E29" s="268"/>
      <c r="F29" s="3"/>
    </row>
    <row r="30" spans="1:6" x14ac:dyDescent="0.55000000000000004">
      <c r="A30" s="2"/>
      <c r="B30" s="267"/>
      <c r="C30" s="268"/>
      <c r="D30" s="267"/>
      <c r="E30" s="268"/>
      <c r="F30" s="3"/>
    </row>
    <row r="31" spans="1:6" x14ac:dyDescent="0.55000000000000004">
      <c r="A31" s="2"/>
      <c r="B31" s="267"/>
      <c r="C31" s="268"/>
      <c r="D31" s="267"/>
      <c r="E31" s="268"/>
      <c r="F31" s="3"/>
    </row>
    <row r="32" spans="1:6" x14ac:dyDescent="0.55000000000000004">
      <c r="A32" s="2"/>
      <c r="B32" s="267"/>
      <c r="C32" s="268"/>
      <c r="D32" s="267"/>
      <c r="E32" s="268"/>
      <c r="F32" s="3"/>
    </row>
    <row r="33" spans="1:6" x14ac:dyDescent="0.55000000000000004">
      <c r="A33" s="2"/>
      <c r="B33" s="267"/>
      <c r="C33" s="268"/>
      <c r="D33" s="267"/>
      <c r="E33" s="268"/>
      <c r="F33" s="3"/>
    </row>
    <row r="34" spans="1:6" x14ac:dyDescent="0.55000000000000004">
      <c r="A34" s="2"/>
      <c r="B34" s="267"/>
      <c r="C34" s="268"/>
      <c r="D34" s="267"/>
      <c r="E34" s="268"/>
      <c r="F34" s="3"/>
    </row>
    <row r="35" spans="1:6" x14ac:dyDescent="0.55000000000000004">
      <c r="A35" s="2"/>
      <c r="B35" s="267"/>
      <c r="C35" s="268"/>
      <c r="D35" s="267"/>
      <c r="E35" s="268"/>
      <c r="F35" s="3"/>
    </row>
    <row r="36" spans="1:6" x14ac:dyDescent="0.55000000000000004">
      <c r="A36" s="2"/>
      <c r="B36" s="267"/>
      <c r="C36" s="268"/>
      <c r="D36" s="267"/>
      <c r="E36" s="268"/>
      <c r="F36" s="3"/>
    </row>
    <row r="37" spans="1:6" x14ac:dyDescent="0.55000000000000004">
      <c r="A37" s="2"/>
      <c r="B37" s="267"/>
      <c r="C37" s="268"/>
      <c r="D37" s="267"/>
      <c r="E37" s="268"/>
      <c r="F37" s="3"/>
    </row>
    <row r="38" spans="1:6" x14ac:dyDescent="0.55000000000000004">
      <c r="A38" s="2"/>
      <c r="B38" s="267"/>
      <c r="C38" s="268"/>
      <c r="D38" s="267"/>
      <c r="E38" s="268"/>
      <c r="F38" s="3"/>
    </row>
    <row r="39" spans="1:6" x14ac:dyDescent="0.55000000000000004">
      <c r="A39" s="2"/>
      <c r="B39" s="267"/>
      <c r="C39" s="268"/>
      <c r="D39" s="267"/>
      <c r="E39" s="268"/>
      <c r="F39" s="3"/>
    </row>
    <row r="40" spans="1:6" x14ac:dyDescent="0.55000000000000004">
      <c r="A40" s="2"/>
      <c r="B40" s="267"/>
      <c r="C40" s="268"/>
      <c r="D40" s="267"/>
      <c r="E40" s="268"/>
      <c r="F40" s="3"/>
    </row>
    <row r="41" spans="1:6" x14ac:dyDescent="0.55000000000000004">
      <c r="A41" s="2"/>
      <c r="B41" s="267"/>
      <c r="C41" s="268"/>
      <c r="D41" s="267"/>
      <c r="E41" s="268"/>
      <c r="F41" s="3"/>
    </row>
    <row r="42" spans="1:6" x14ac:dyDescent="0.55000000000000004">
      <c r="A42" s="2"/>
      <c r="B42" s="267"/>
      <c r="C42" s="268"/>
      <c r="D42" s="267"/>
      <c r="E42" s="268"/>
      <c r="F42" s="3"/>
    </row>
    <row r="43" spans="1:6" x14ac:dyDescent="0.55000000000000004">
      <c r="A43" s="2"/>
      <c r="B43" s="267"/>
      <c r="C43" s="268"/>
      <c r="D43" s="267"/>
      <c r="E43" s="268"/>
      <c r="F43" s="3"/>
    </row>
    <row r="44" spans="1:6" x14ac:dyDescent="0.55000000000000004">
      <c r="A44" s="2"/>
      <c r="B44" s="267"/>
      <c r="C44" s="268"/>
      <c r="D44" s="267"/>
      <c r="E44" s="268"/>
      <c r="F44" s="3"/>
    </row>
    <row r="45" spans="1:6" x14ac:dyDescent="0.55000000000000004">
      <c r="A45" s="2"/>
      <c r="B45" s="267"/>
      <c r="C45" s="268"/>
      <c r="D45" s="267"/>
      <c r="E45" s="268"/>
      <c r="F45" s="3"/>
    </row>
    <row r="46" spans="1:6" x14ac:dyDescent="0.55000000000000004">
      <c r="A46" s="2"/>
      <c r="B46" s="267"/>
      <c r="C46" s="268"/>
      <c r="D46" s="267"/>
      <c r="E46" s="268"/>
      <c r="F46" s="3"/>
    </row>
    <row r="47" spans="1:6" ht="14.7" thickBot="1" x14ac:dyDescent="0.6">
      <c r="A47" s="4"/>
      <c r="B47" s="271"/>
      <c r="C47" s="272"/>
      <c r="D47" s="273"/>
      <c r="E47" s="274"/>
      <c r="F47" s="1"/>
    </row>
    <row r="48" spans="1:6" ht="23.1" thickBot="1" x14ac:dyDescent="0.6">
      <c r="A48" s="269"/>
      <c r="B48" s="269"/>
      <c r="C48" s="269"/>
      <c r="D48" s="270"/>
      <c r="E48" s="5" t="s">
        <v>5</v>
      </c>
      <c r="F48" s="6"/>
    </row>
    <row r="49" spans="1:1" x14ac:dyDescent="0.55000000000000004">
      <c r="A49"/>
    </row>
  </sheetData>
  <mergeCells count="49">
    <mergeCell ref="D10:E10"/>
    <mergeCell ref="B10:C10"/>
    <mergeCell ref="B44:C44"/>
    <mergeCell ref="D44:E44"/>
    <mergeCell ref="B34:C34"/>
    <mergeCell ref="B35:C35"/>
    <mergeCell ref="B36:C36"/>
    <mergeCell ref="B41:C41"/>
    <mergeCell ref="D42:E42"/>
    <mergeCell ref="B42:C42"/>
    <mergeCell ref="D33:E33"/>
    <mergeCell ref="D34:E34"/>
    <mergeCell ref="D35:E35"/>
    <mergeCell ref="D36:E36"/>
    <mergeCell ref="D41:E41"/>
    <mergeCell ref="B43:C43"/>
    <mergeCell ref="A9:F9"/>
    <mergeCell ref="B11:C11"/>
    <mergeCell ref="D11:E11"/>
    <mergeCell ref="B32:C32"/>
    <mergeCell ref="B33:C33"/>
    <mergeCell ref="B12:C12"/>
    <mergeCell ref="B28:C28"/>
    <mergeCell ref="B29:C29"/>
    <mergeCell ref="B30:C30"/>
    <mergeCell ref="B31:C31"/>
    <mergeCell ref="D12:E12"/>
    <mergeCell ref="D28:E28"/>
    <mergeCell ref="D29:E29"/>
    <mergeCell ref="D30:E30"/>
    <mergeCell ref="D31:E31"/>
    <mergeCell ref="D32:E32"/>
    <mergeCell ref="A48:B48"/>
    <mergeCell ref="C48:D48"/>
    <mergeCell ref="B45:C45"/>
    <mergeCell ref="D45:E45"/>
    <mergeCell ref="B46:C46"/>
    <mergeCell ref="D46:E46"/>
    <mergeCell ref="B47:C47"/>
    <mergeCell ref="D47:E47"/>
    <mergeCell ref="D43:E43"/>
    <mergeCell ref="B37:C37"/>
    <mergeCell ref="B38:C38"/>
    <mergeCell ref="B39:C39"/>
    <mergeCell ref="B40:C40"/>
    <mergeCell ref="D37:E37"/>
    <mergeCell ref="D38:E38"/>
    <mergeCell ref="D39:E39"/>
    <mergeCell ref="D40:E40"/>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workbookViewId="0">
      <selection activeCell="C13" sqref="C13"/>
    </sheetView>
  </sheetViews>
  <sheetFormatPr baseColWidth="10" defaultRowHeight="14.4" x14ac:dyDescent="0.55000000000000004"/>
  <cols>
    <col min="1" max="1" width="28.83984375" bestFit="1" customWidth="1"/>
  </cols>
  <sheetData>
    <row r="1" spans="1:1" ht="23.1" x14ac:dyDescent="0.85">
      <c r="A1" s="69" t="s">
        <v>63</v>
      </c>
    </row>
    <row r="2" spans="1:1" ht="23.1" x14ac:dyDescent="0.85">
      <c r="A2" s="69" t="s">
        <v>64</v>
      </c>
    </row>
    <row r="3" spans="1:1" ht="23.1" x14ac:dyDescent="0.85">
      <c r="A3" s="69" t="s">
        <v>83</v>
      </c>
    </row>
    <row r="4" spans="1:1" ht="23.1" x14ac:dyDescent="0.85">
      <c r="A4" s="69" t="s">
        <v>65</v>
      </c>
    </row>
    <row r="5" spans="1:1" ht="23.1" x14ac:dyDescent="0.85">
      <c r="A5" s="69" t="s">
        <v>66</v>
      </c>
    </row>
    <row r="6" spans="1:1" ht="23.1" x14ac:dyDescent="0.85">
      <c r="A6" s="69" t="s">
        <v>77</v>
      </c>
    </row>
    <row r="7" spans="1:1" ht="23.1" x14ac:dyDescent="0.85">
      <c r="A7" s="69" t="s">
        <v>67</v>
      </c>
    </row>
    <row r="8" spans="1:1" ht="23.1" x14ac:dyDescent="0.85">
      <c r="A8" s="69" t="s">
        <v>68</v>
      </c>
    </row>
    <row r="9" spans="1:1" ht="23.1" x14ac:dyDescent="0.85">
      <c r="A9" s="69" t="s">
        <v>81</v>
      </c>
    </row>
    <row r="10" spans="1:1" ht="23.1" x14ac:dyDescent="0.85">
      <c r="A10" s="69" t="s">
        <v>69</v>
      </c>
    </row>
    <row r="11" spans="1:1" ht="23.1" x14ac:dyDescent="0.85">
      <c r="A11" s="69" t="s">
        <v>70</v>
      </c>
    </row>
    <row r="12" spans="1:1" ht="23.1" x14ac:dyDescent="0.85">
      <c r="A12" s="69" t="s">
        <v>84</v>
      </c>
    </row>
    <row r="13" spans="1:1" ht="23.1" x14ac:dyDescent="0.85">
      <c r="A13" s="69" t="s">
        <v>71</v>
      </c>
    </row>
    <row r="14" spans="1:1" ht="23.1" x14ac:dyDescent="0.85">
      <c r="A14" s="69" t="s">
        <v>85</v>
      </c>
    </row>
    <row r="15" spans="1:1" ht="23.1" x14ac:dyDescent="0.85">
      <c r="A15" s="69" t="s">
        <v>82</v>
      </c>
    </row>
    <row r="16" spans="1:1" ht="23.1" x14ac:dyDescent="0.85">
      <c r="A16" s="69" t="s">
        <v>79</v>
      </c>
    </row>
    <row r="17" spans="1:1" ht="23.1" x14ac:dyDescent="0.85">
      <c r="A17" s="69" t="s">
        <v>72</v>
      </c>
    </row>
    <row r="18" spans="1:1" ht="23.1" x14ac:dyDescent="0.85">
      <c r="A18" s="69" t="s">
        <v>80</v>
      </c>
    </row>
    <row r="19" spans="1:1" ht="23.1" x14ac:dyDescent="0.85">
      <c r="A19" s="69" t="s">
        <v>73</v>
      </c>
    </row>
    <row r="20" spans="1:1" ht="23.1" x14ac:dyDescent="0.85">
      <c r="A20" s="69" t="s">
        <v>74</v>
      </c>
    </row>
    <row r="21" spans="1:1" ht="23.1" x14ac:dyDescent="0.85">
      <c r="A21" s="69" t="s">
        <v>75</v>
      </c>
    </row>
    <row r="22" spans="1:1" ht="23.1" x14ac:dyDescent="0.85">
      <c r="A22" s="69" t="s">
        <v>78</v>
      </c>
    </row>
    <row r="23" spans="1:1" ht="23.1" x14ac:dyDescent="0.85">
      <c r="A23" s="69" t="s">
        <v>76</v>
      </c>
    </row>
  </sheetData>
  <sortState ref="A1:A23">
    <sortCondition ref="A1:A23"/>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Adhésion GDSAIF 2025</vt:lpstr>
      <vt:lpstr>Feuil2</vt:lpstr>
      <vt:lpstr>Feuil1</vt:lpstr>
      <vt:lpstr>Syndicat</vt:lpstr>
      <vt:lpstr>'Adhésion GDSAIF 2025'!Zone_d_impression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VALAGEAS - +33 (0)607465895</dc:creator>
  <cp:lastModifiedBy>olivi</cp:lastModifiedBy>
  <cp:lastPrinted>2025-01-02T19:57:26Z</cp:lastPrinted>
  <dcterms:created xsi:type="dcterms:W3CDTF">2015-06-05T08:57:55Z</dcterms:created>
  <dcterms:modified xsi:type="dcterms:W3CDTF">2025-01-11T09:23:40Z</dcterms:modified>
</cp:coreProperties>
</file>